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970" windowHeight="3315" tabRatio="601" activeTab="0"/>
  </bookViews>
  <sheets>
    <sheet name="mar" sheetId="1" r:id="rId1"/>
    <sheet name="saldo-mar" sheetId="2" r:id="rId2"/>
    <sheet name="SAL-MAR-2022" sheetId="3" r:id="rId3"/>
    <sheet name="PIB-mar" sheetId="4" r:id="rId4"/>
    <sheet name="ING.PRO-mar" sheetId="5" r:id="rId5"/>
    <sheet name="ING.PRO-jun" sheetId="6" state="hidden" r:id="rId6"/>
    <sheet name="ING.PRO-sep" sheetId="7" state="hidden" r:id="rId7"/>
    <sheet name=" ING.PRO-dic" sheetId="8" state="hidden" r:id="rId8"/>
    <sheet name=" conc.ING2023" sheetId="9" state="hidden" r:id="rId9"/>
    <sheet name=" conc.ING2022" sheetId="10" state="hidden" r:id="rId10"/>
    <sheet name="conc.ING2021" sheetId="11" state="hidden" r:id="rId11"/>
  </sheets>
  <definedNames>
    <definedName name="_xlnm.Print_Area" localSheetId="9">' conc.ING2022'!$A$6:$E$24</definedName>
    <definedName name="_xlnm.Print_Area" localSheetId="8">' conc.ING2023'!$A$6:$E$24</definedName>
    <definedName name="_xlnm.Print_Area" localSheetId="7">' ING.PRO-dic'!$A$1:$D$21</definedName>
    <definedName name="_xlnm.Print_Area" localSheetId="10">'conc.ING2021'!$A$6:$E$24</definedName>
    <definedName name="_xlnm.Print_Area" localSheetId="5">'ING.PRO-jun'!$A$1:$D$21</definedName>
    <definedName name="_xlnm.Print_Area" localSheetId="4">'ING.PRO-mar'!$A$1:$C$15</definedName>
    <definedName name="_xlnm.Print_Area" localSheetId="6">'ING.PRO-sep'!$A$1:$D$21</definedName>
    <definedName name="_xlnm.Print_Area" localSheetId="0">'mar'!$A$1:$J$18</definedName>
    <definedName name="_xlnm.Print_Area" localSheetId="3">'PIB-mar'!$A$1:$C$17</definedName>
  </definedNames>
  <calcPr fullCalcOnLoad="1"/>
</workbook>
</file>

<file path=xl/sharedStrings.xml><?xml version="1.0" encoding="utf-8"?>
<sst xmlns="http://schemas.openxmlformats.org/spreadsheetml/2006/main" count="180" uniqueCount="73">
  <si>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</si>
  <si>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</si>
  <si>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</si>
  <si>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</si>
  <si>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</si>
  <si>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</si>
  <si>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</si>
  <si>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</si>
  <si>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</si>
  <si>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</si>
  <si>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</si>
  <si>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</si>
  <si>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</si>
  <si>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</si>
  <si>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</si>
  <si>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</si>
  <si>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</si>
  <si>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</si>
  <si>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</si>
  <si>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</si>
  <si>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</si>
  <si>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</si>
  <si>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</si>
  <si>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</si>
  <si>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</si>
  <si>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</si>
  <si>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</si>
  <si>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</si>
  <si>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</si>
  <si>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</si>
  <si>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</si>
  <si>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t>IMPUESTOS</t>
  </si>
  <si>
    <t>DERECHOS</t>
  </si>
  <si>
    <t>PRODUCTOS</t>
  </si>
  <si>
    <t>APROVECHAMIENTOS</t>
  </si>
  <si>
    <t>ACCESORIOS DE CONTRIBUCIONES</t>
  </si>
  <si>
    <t>CONCEPTO</t>
  </si>
  <si>
    <t>ORGANISMOS DESCENTRALIZADOS</t>
  </si>
  <si>
    <t>SUBTOTAL</t>
  </si>
  <si>
    <t>Al 30 de SEPT. SEGÚN BALANZA</t>
  </si>
  <si>
    <t>Al 31 de marzo SEGÚN BALANZA</t>
  </si>
  <si>
    <r>
      <t xml:space="preserve">PRODUCTO INTERNO BRUTO ESTATAL </t>
    </r>
    <r>
      <rPr>
        <sz val="8"/>
        <rFont val="Arial"/>
        <family val="2"/>
      </rPr>
      <t>(1)</t>
    </r>
  </si>
  <si>
    <t>Al 31 de dic. SEGÚN BALANZA</t>
  </si>
  <si>
    <t>Al 30 de junio SEGÚN BALANZA Acumulado</t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</si>
  <si>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</si>
  <si>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</si>
  <si>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</si>
  <si>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</si>
  <si>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</si>
  <si>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</si>
  <si>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</si>
  <si>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</si>
  <si>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</si>
  <si>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</si>
  <si>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</si>
  <si>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Al 30 de junio DIFERENCIA ABR-JUN</t>
  </si>
  <si>
    <t>Al 30 de SEPT. DIFERENCIA JUL-SEP</t>
  </si>
  <si>
    <t>Al 31 de DIC. DIFERENCIA OCT-DIC</t>
  </si>
  <si>
    <t xml:space="preserve">            </t>
  </si>
  <si>
    <t>Al 31 de diciembre de 2020 SEGÚN BALANZA anual</t>
  </si>
  <si>
    <t>Al 31 de diciembre de 2021 SEGÚN BALANZA anual</t>
  </si>
  <si>
    <t>DEL 1o. DE ENERO AL 31 DE MARZO DEL 2023</t>
  </si>
  <si>
    <t>AL PRIMER TRIMESTRE DE 2023</t>
  </si>
  <si>
    <t>DEUDA PUBLICA BRUTA TOTAL AL 31 DE DICIEMBRE DE 2022</t>
  </si>
  <si>
    <t>DEUDA PUBLICA BRUTA TOTAL AL CUARTO TRIMESTRE DE 2023</t>
  </si>
  <si>
    <t>AL CUARTO TRIMESTRE DE 2023</t>
  </si>
  <si>
    <t>AL 31 DE DICIEMBRE DEL 2022</t>
  </si>
  <si>
    <t>PRIMER TRIMESTRE 2023</t>
  </si>
  <si>
    <t>SEGUNDO TRIMESTRE 2023</t>
  </si>
  <si>
    <t>TERCER TRIMESTRE 2023</t>
  </si>
  <si>
    <t>CUARTO TRIMESTRE 2023</t>
  </si>
  <si>
    <t>Al 31 de diciembre de 2022 SEGÚN BALANZA anual</t>
  </si>
  <si>
    <t>(1) Ultima información publicada por el INEGI correspondiente al ejercicio 2021.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</si>
</sst>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0" fontId="0" fillId="0" borderId="0" xfId="0" applyFont="1" applyAlignment="1">
      <alignment/>
    </xf>
    <xf numFmtId="43" fontId="0" fillId="0" borderId="28" xfId="52" applyFont="1" applyBorder="1" applyAlignment="1">
      <alignment/>
    </xf>
    <xf numFmtId="43" fontId="0" fillId="0" borderId="29" xfId="52" applyFont="1" applyBorder="1" applyAlignment="1">
      <alignment/>
    </xf>
    <xf numFmtId="43" fontId="0" fillId="35" borderId="0" xfId="52" applyFont="1" applyFill="1" applyAlignment="1">
      <alignment/>
    </xf>
    <xf numFmtId="43" fontId="0" fillId="0" borderId="0" xfId="52" applyFont="1" applyFill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0" fillId="0" borderId="28" xfId="50" applyFont="1" applyBorder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181" fontId="0" fillId="0" borderId="0" xfId="50" applyNumberFormat="1" applyFont="1" applyAlignment="1">
      <alignment/>
    </xf>
    <xf numFmtId="43" fontId="0" fillId="0" borderId="28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28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0" fillId="0" borderId="0" xfId="50" applyFont="1" applyBorder="1" applyAlignment="1">
      <alignment/>
    </xf>
    <xf numFmtId="181" fontId="0" fillId="0" borderId="0" xfId="50" applyNumberFormat="1" applyFont="1" applyBorder="1" applyAlignment="1">
      <alignment/>
    </xf>
    <xf numFmtId="43" fontId="0" fillId="0" borderId="0" xfId="55" applyFont="1" applyAlignment="1">
      <alignment/>
    </xf>
    <xf numFmtId="43" fontId="0" fillId="0" borderId="28" xfId="53" applyFont="1" applyBorder="1" applyAlignment="1">
      <alignment/>
    </xf>
    <xf numFmtId="43" fontId="0" fillId="0" borderId="28" xfId="55" applyFont="1" applyBorder="1" applyAlignment="1">
      <alignment/>
    </xf>
    <xf numFmtId="43" fontId="0" fillId="0" borderId="29" xfId="53" applyFont="1" applyBorder="1" applyAlignment="1">
      <alignment/>
    </xf>
    <xf numFmtId="43" fontId="0" fillId="0" borderId="0" xfId="53" applyFont="1" applyFill="1" applyAlignment="1">
      <alignment/>
    </xf>
    <xf numFmtId="43" fontId="0" fillId="35" borderId="0" xfId="53" applyFont="1" applyFill="1" applyAlignment="1">
      <alignment/>
    </xf>
    <xf numFmtId="43" fontId="0" fillId="0" borderId="0" xfId="55" applyFont="1" applyBorder="1" applyAlignment="1">
      <alignment/>
    </xf>
    <xf numFmtId="181" fontId="0" fillId="0" borderId="0" xfId="55" applyNumberFormat="1" applyFont="1" applyAlignment="1">
      <alignment/>
    </xf>
    <xf numFmtId="181" fontId="0" fillId="0" borderId="0" xfId="55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10" fillId="0" borderId="17" xfId="53" applyFont="1" applyFill="1" applyBorder="1" applyAlignment="1">
      <alignment/>
    </xf>
    <xf numFmtId="43" fontId="10" fillId="0" borderId="30" xfId="53" applyFont="1" applyBorder="1" applyAlignment="1">
      <alignment/>
    </xf>
    <xf numFmtId="0" fontId="6" fillId="34" borderId="24" xfId="0" applyFont="1" applyFill="1" applyBorder="1" applyAlignment="1">
      <alignment horizontal="center" vertical="center" wrapText="1"/>
    </xf>
    <xf numFmtId="0" fontId="10" fillId="0" borderId="0" xfId="63" applyNumberFormat="1" applyFont="1" applyBorder="1" applyAlignment="1">
      <alignment/>
    </xf>
    <xf numFmtId="0" fontId="10" fillId="0" borderId="23" xfId="0" applyFont="1" applyBorder="1" applyAlignment="1">
      <alignment/>
    </xf>
    <xf numFmtId="0" fontId="6" fillId="34" borderId="31" xfId="0" applyFont="1" applyFill="1" applyBorder="1" applyAlignment="1">
      <alignment horizontal="center" vertical="center" wrapText="1"/>
    </xf>
    <xf numFmtId="43" fontId="10" fillId="0" borderId="20" xfId="53" applyFont="1" applyBorder="1" applyAlignment="1">
      <alignment/>
    </xf>
    <xf numFmtId="43" fontId="10" fillId="0" borderId="32" xfId="53" applyFont="1" applyBorder="1" applyAlignment="1">
      <alignment/>
    </xf>
    <xf numFmtId="0" fontId="10" fillId="0" borderId="11" xfId="63" applyNumberFormat="1" applyFont="1" applyBorder="1" applyAlignment="1">
      <alignment/>
    </xf>
    <xf numFmtId="43" fontId="10" fillId="0" borderId="33" xfId="53" applyFont="1" applyBorder="1" applyAlignment="1">
      <alignment/>
    </xf>
    <xf numFmtId="43" fontId="10" fillId="0" borderId="0" xfId="50" applyFont="1" applyAlignment="1">
      <alignment/>
    </xf>
    <xf numFmtId="43" fontId="10" fillId="0" borderId="0" xfId="53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24" zoomScaleNormal="124" zoomScalePageLayoutView="0" workbookViewId="0" topLeftCell="A1">
      <selection activeCell="A8" sqref="A8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6" t="s">
        <v>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2.75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</row>
    <row r="8" ht="13.5" thickBot="1"/>
    <row r="9" spans="1:10" ht="33.75" customHeight="1" thickBot="1">
      <c r="A9" s="90" t="s">
        <v>6</v>
      </c>
      <c r="B9" s="90" t="s">
        <v>7</v>
      </c>
      <c r="C9" s="90" t="s">
        <v>8</v>
      </c>
      <c r="D9" s="90" t="s">
        <v>9</v>
      </c>
      <c r="E9" s="90" t="s">
        <v>10</v>
      </c>
      <c r="F9" s="90" t="s">
        <v>11</v>
      </c>
      <c r="G9" s="90" t="s">
        <v>12</v>
      </c>
      <c r="H9" s="90" t="s">
        <v>13</v>
      </c>
      <c r="I9" s="92" t="s">
        <v>14</v>
      </c>
      <c r="J9" s="93"/>
    </row>
    <row r="10" spans="1:16" ht="22.5" customHeight="1" thickBot="1">
      <c r="A10" s="91"/>
      <c r="B10" s="91"/>
      <c r="C10" s="91"/>
      <c r="D10" s="91"/>
      <c r="E10" s="91"/>
      <c r="F10" s="91"/>
      <c r="G10" s="91"/>
      <c r="H10" s="91"/>
      <c r="I10" s="9" t="s">
        <v>15</v>
      </c>
      <c r="J10" s="10" t="s">
        <v>16</v>
      </c>
      <c r="L10" s="63"/>
      <c r="M10" s="63"/>
      <c r="N10" s="64"/>
      <c r="O10" s="64"/>
      <c r="P10" s="64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63"/>
      <c r="M11" s="63"/>
      <c r="N11" s="64"/>
      <c r="O11" s="64"/>
      <c r="P11" s="64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14868000</v>
      </c>
      <c r="J12" s="6">
        <f>SUM(I12/H12*100)</f>
        <v>0.55501052644208</v>
      </c>
      <c r="K12" s="1"/>
      <c r="L12" s="63"/>
      <c r="M12" s="63"/>
      <c r="N12" s="64"/>
      <c r="O12" s="64"/>
      <c r="P12" s="64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63"/>
      <c r="M13" s="63"/>
      <c r="N13" s="65"/>
      <c r="O13" s="64"/>
      <c r="P13" s="64"/>
    </row>
    <row r="14" spans="1:16" ht="22.5" customHeight="1">
      <c r="A14" s="3" t="s">
        <v>19</v>
      </c>
      <c r="B14" s="30">
        <v>7.7</v>
      </c>
      <c r="C14" s="29" t="s">
        <v>53</v>
      </c>
      <c r="D14" s="5" t="s">
        <v>52</v>
      </c>
      <c r="E14" s="5" t="s">
        <v>4</v>
      </c>
      <c r="F14" s="4">
        <v>750000000</v>
      </c>
      <c r="G14" s="5" t="s">
        <v>20</v>
      </c>
      <c r="H14" s="4">
        <v>750000000</v>
      </c>
      <c r="I14" s="4"/>
      <c r="J14" s="6">
        <f>SUM(I14/H14*100)</f>
        <v>0</v>
      </c>
      <c r="K14" s="1"/>
      <c r="L14" s="63"/>
      <c r="M14" s="63"/>
      <c r="N14" s="65"/>
      <c r="O14" s="64"/>
      <c r="P14" s="64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54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8430000</v>
      </c>
      <c r="J15" s="6">
        <f>SUM(I15/H15*100)</f>
        <v>0.5894562842647687</v>
      </c>
      <c r="K15" s="1"/>
      <c r="L15" s="63"/>
      <c r="M15" s="63"/>
      <c r="N15" s="65"/>
      <c r="O15" s="64"/>
      <c r="P15" s="64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63"/>
      <c r="M16" s="63"/>
      <c r="N16" s="65"/>
      <c r="O16" s="64"/>
      <c r="P16" s="64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23298000</v>
      </c>
      <c r="J17" s="26"/>
      <c r="K17" s="1"/>
      <c r="L17" s="63"/>
      <c r="M17" s="63"/>
      <c r="N17" s="65"/>
      <c r="O17" s="64"/>
      <c r="P17" s="64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64"/>
      <c r="M18" s="64"/>
      <c r="N18" s="64"/>
      <c r="O18" s="64"/>
      <c r="P18" s="64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63"/>
      <c r="M19" s="64"/>
      <c r="N19" s="64"/>
      <c r="O19" s="64"/>
      <c r="P19" s="64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3"/>
      <c r="M20" s="64"/>
      <c r="N20" s="64"/>
      <c r="O20" s="64"/>
      <c r="P20" s="64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63"/>
      <c r="M21" s="64"/>
      <c r="N21" s="64"/>
      <c r="O21" s="64"/>
      <c r="P21" s="64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B9:B10"/>
    <mergeCell ref="C9:C10"/>
    <mergeCell ref="D9:D10"/>
    <mergeCell ref="E9:E10"/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91"/>
  <sheetViews>
    <sheetView zoomScale="106" zoomScaleNormal="106" zoomScalePageLayoutView="0" workbookViewId="0" topLeftCell="A1">
      <selection activeCell="C11" sqref="C11"/>
    </sheetView>
  </sheetViews>
  <sheetFormatPr defaultColWidth="11.421875" defaultRowHeight="12.75"/>
  <cols>
    <col min="1" max="1" width="33.28125" style="0" customWidth="1"/>
    <col min="2" max="2" width="21.421875" style="0" customWidth="1"/>
    <col min="3" max="9" width="20.7109375" style="0" customWidth="1"/>
  </cols>
  <sheetData>
    <row r="1" spans="1:7" ht="18">
      <c r="A1" s="94" t="s">
        <v>0</v>
      </c>
      <c r="B1" s="94"/>
      <c r="C1" s="94"/>
      <c r="D1" s="94"/>
      <c r="E1" s="94"/>
      <c r="F1" s="94"/>
      <c r="G1" s="94"/>
    </row>
    <row r="2" spans="1:7" ht="15.75">
      <c r="A2" s="95" t="s">
        <v>1</v>
      </c>
      <c r="B2" s="95"/>
      <c r="C2" s="95"/>
      <c r="D2" s="95"/>
      <c r="E2" s="95"/>
      <c r="F2" s="95"/>
      <c r="G2" s="95"/>
    </row>
    <row r="3" spans="1:7" ht="15.75">
      <c r="A3" s="95" t="s">
        <v>2</v>
      </c>
      <c r="B3" s="95"/>
      <c r="C3" s="95"/>
      <c r="D3" s="95"/>
      <c r="E3" s="95"/>
      <c r="F3" s="95"/>
      <c r="G3" s="95"/>
    </row>
    <row r="4" spans="3:5" ht="12.75">
      <c r="C4" s="2"/>
      <c r="D4" s="2"/>
      <c r="E4" s="2"/>
    </row>
    <row r="5" spans="3:5" ht="20.25">
      <c r="C5" s="2"/>
      <c r="D5" s="2"/>
      <c r="E5" s="77">
        <v>2022</v>
      </c>
    </row>
    <row r="6" s="41" customFormat="1" ht="12.75"/>
    <row r="7" s="41" customFormat="1" ht="12.75"/>
    <row r="8" spans="1:9" s="41" customFormat="1" ht="51.75" customHeight="1">
      <c r="A8" s="33" t="s">
        <v>36</v>
      </c>
      <c r="B8" s="34" t="s">
        <v>60</v>
      </c>
      <c r="C8" s="34" t="s">
        <v>40</v>
      </c>
      <c r="D8" s="35" t="s">
        <v>43</v>
      </c>
      <c r="E8" s="34" t="s">
        <v>55</v>
      </c>
      <c r="F8" s="35" t="s">
        <v>39</v>
      </c>
      <c r="G8" s="34" t="s">
        <v>56</v>
      </c>
      <c r="H8" s="35" t="s">
        <v>42</v>
      </c>
      <c r="I8" s="34" t="s">
        <v>57</v>
      </c>
    </row>
    <row r="9" s="41" customFormat="1" ht="12.75"/>
    <row r="10" spans="1:12" s="41" customFormat="1" ht="12.75">
      <c r="A10" s="32" t="s">
        <v>31</v>
      </c>
      <c r="B10" s="40">
        <v>2064698421</v>
      </c>
      <c r="C10" s="40">
        <v>709372759</v>
      </c>
      <c r="D10" s="40">
        <v>1397064236</v>
      </c>
      <c r="E10" s="40">
        <f>SUM(D10-C10)</f>
        <v>687691477</v>
      </c>
      <c r="F10" s="40">
        <v>2060953376</v>
      </c>
      <c r="G10" s="40">
        <f>SUM(F10-D10)</f>
        <v>663889140</v>
      </c>
      <c r="H10" s="40">
        <v>2733982715</v>
      </c>
      <c r="I10" s="47">
        <f>SUM(H10-F10)</f>
        <v>673029339</v>
      </c>
      <c r="J10" s="40"/>
      <c r="K10" s="40"/>
      <c r="L10" s="40"/>
    </row>
    <row r="11" spans="1:12" s="41" customFormat="1" ht="12.75">
      <c r="A11" s="32" t="s">
        <v>32</v>
      </c>
      <c r="B11" s="40">
        <v>1301808544.73</v>
      </c>
      <c r="C11" s="40">
        <v>562418662</v>
      </c>
      <c r="D11" s="40">
        <v>850682943</v>
      </c>
      <c r="E11" s="40">
        <f>SUM(D11-C11)</f>
        <v>288264281</v>
      </c>
      <c r="F11" s="40">
        <v>1111256934</v>
      </c>
      <c r="G11" s="40">
        <f>SUM(F11-D11)</f>
        <v>260573991</v>
      </c>
      <c r="H11" s="40">
        <v>1348353135</v>
      </c>
      <c r="I11" s="47">
        <f>SUM(H11-F11)</f>
        <v>237096201</v>
      </c>
      <c r="J11" s="40"/>
      <c r="K11" s="40"/>
      <c r="L11" s="40"/>
    </row>
    <row r="12" spans="1:12" s="41" customFormat="1" ht="12.75">
      <c r="A12" s="32" t="s">
        <v>33</v>
      </c>
      <c r="B12" s="40">
        <v>188770861.08</v>
      </c>
      <c r="C12" s="40">
        <v>27373316.66</v>
      </c>
      <c r="D12" s="40">
        <v>61968654.65</v>
      </c>
      <c r="E12" s="40">
        <f>SUM(D12-C12)</f>
        <v>34595337.989999995</v>
      </c>
      <c r="F12" s="40">
        <v>117353908.87</v>
      </c>
      <c r="G12" s="40">
        <f>SUM(F12-D12)</f>
        <v>55385254.220000006</v>
      </c>
      <c r="H12" s="40">
        <v>156081127.72</v>
      </c>
      <c r="I12" s="47">
        <f>SUM(H12-F12)</f>
        <v>38727218.849999994</v>
      </c>
      <c r="J12" s="40"/>
      <c r="K12" s="40"/>
      <c r="L12" s="40"/>
    </row>
    <row r="13" spans="1:12" s="41" customFormat="1" ht="12.75">
      <c r="A13" s="32" t="s">
        <v>34</v>
      </c>
      <c r="B13" s="40">
        <v>53881707.7</v>
      </c>
      <c r="C13" s="40">
        <v>8446682</v>
      </c>
      <c r="D13" s="40">
        <v>51291846.41</v>
      </c>
      <c r="E13" s="40">
        <f>SUM(D13-C13)</f>
        <v>42845164.41</v>
      </c>
      <c r="F13" s="40">
        <v>57179677.41</v>
      </c>
      <c r="G13" s="40">
        <f>SUM(F13-D13)</f>
        <v>5887831</v>
      </c>
      <c r="H13" s="40">
        <v>62669321.42</v>
      </c>
      <c r="I13" s="47">
        <f>SUM(H13-F13)</f>
        <v>5489644.010000005</v>
      </c>
      <c r="J13" s="40"/>
      <c r="K13" s="40"/>
      <c r="L13" s="40"/>
    </row>
    <row r="14" spans="1:12" s="41" customFormat="1" ht="12.75">
      <c r="A14" s="32" t="s">
        <v>35</v>
      </c>
      <c r="B14" s="42"/>
      <c r="C14" s="42"/>
      <c r="D14" s="42"/>
      <c r="E14" s="42">
        <f>SUM(D14-C14)</f>
        <v>0</v>
      </c>
      <c r="F14" s="42"/>
      <c r="G14" s="42">
        <f>SUM(F14-D14)</f>
        <v>0</v>
      </c>
      <c r="H14" s="42"/>
      <c r="I14" s="48">
        <f>SUM(H14-F14)</f>
        <v>0</v>
      </c>
      <c r="J14" s="40"/>
      <c r="K14" s="40"/>
      <c r="L14" s="40"/>
    </row>
    <row r="15" spans="1:12" s="41" customFormat="1" ht="12.75">
      <c r="A15" s="32" t="s">
        <v>38</v>
      </c>
      <c r="B15" s="40">
        <f aca="true" t="shared" si="0" ref="B15:I15">SUM(B10:B14)</f>
        <v>3609159534.5099998</v>
      </c>
      <c r="C15" s="40">
        <f t="shared" si="0"/>
        <v>1307611419.66</v>
      </c>
      <c r="D15" s="40">
        <f t="shared" si="0"/>
        <v>2361007680.06</v>
      </c>
      <c r="E15" s="40">
        <f t="shared" si="0"/>
        <v>1053396260.4</v>
      </c>
      <c r="F15" s="40">
        <f t="shared" si="0"/>
        <v>3346743896.2799997</v>
      </c>
      <c r="G15" s="40">
        <f t="shared" si="0"/>
        <v>985736216.22</v>
      </c>
      <c r="H15" s="40">
        <f>SUM(H10:H14)</f>
        <v>4301086299.139999</v>
      </c>
      <c r="I15" s="47">
        <f t="shared" si="0"/>
        <v>954342402.86</v>
      </c>
      <c r="J15" s="40"/>
      <c r="K15" s="40"/>
      <c r="L15" s="40"/>
    </row>
    <row r="16" spans="1:12" s="41" customFormat="1" ht="12.75">
      <c r="A16" s="32"/>
      <c r="B16" s="40"/>
      <c r="C16" s="40"/>
      <c r="D16" s="40"/>
      <c r="E16" s="40"/>
      <c r="F16" s="40"/>
      <c r="G16" s="40"/>
      <c r="H16" s="40"/>
      <c r="I16" s="47"/>
      <c r="J16" s="40"/>
      <c r="K16" s="40"/>
      <c r="L16" s="40"/>
    </row>
    <row r="17" spans="1:12" s="41" customFormat="1" ht="13.5" thickBot="1">
      <c r="A17" s="32" t="s">
        <v>37</v>
      </c>
      <c r="B17" s="43">
        <v>773467620.51</v>
      </c>
      <c r="C17" s="43">
        <v>172362063.75</v>
      </c>
      <c r="D17" s="43">
        <v>328614712.69</v>
      </c>
      <c r="E17" s="43">
        <f>SUM(D17-C17)</f>
        <v>156252648.94</v>
      </c>
      <c r="F17" s="43">
        <v>554549499.43</v>
      </c>
      <c r="G17" s="43">
        <f>SUM(F17-D17)</f>
        <v>225934786.73999995</v>
      </c>
      <c r="H17" s="43">
        <v>816743200</v>
      </c>
      <c r="I17" s="43">
        <f>SUM(H17-F17)</f>
        <v>262193700.57000005</v>
      </c>
      <c r="J17" s="40"/>
      <c r="K17" s="40"/>
      <c r="L17" s="40"/>
    </row>
    <row r="18" spans="1:12" s="41" customFormat="1" ht="13.5" thickTop="1">
      <c r="A18" s="32" t="s">
        <v>3</v>
      </c>
      <c r="B18" s="45">
        <f aca="true" t="shared" si="1" ref="B18:G18">SUM(B15+B17)</f>
        <v>4382627155.0199995</v>
      </c>
      <c r="C18" s="44">
        <f t="shared" si="1"/>
        <v>1479973483.41</v>
      </c>
      <c r="D18" s="40">
        <f t="shared" si="1"/>
        <v>2689622392.75</v>
      </c>
      <c r="E18" s="44">
        <f t="shared" si="1"/>
        <v>1209648909.34</v>
      </c>
      <c r="F18" s="40">
        <f t="shared" si="1"/>
        <v>3901293395.7099996</v>
      </c>
      <c r="G18" s="44">
        <f t="shared" si="1"/>
        <v>1211671002.96</v>
      </c>
      <c r="H18" s="45">
        <f>SUM(H15+H17)</f>
        <v>5117829499.139999</v>
      </c>
      <c r="I18" s="44">
        <f>SUM(I15+I17)</f>
        <v>1216536103.43</v>
      </c>
      <c r="J18" s="40"/>
      <c r="K18" s="40"/>
      <c r="L18" s="40"/>
    </row>
    <row r="19" spans="2:12" s="41" customFormat="1" ht="12.75">
      <c r="B19" s="47"/>
      <c r="C19" s="40"/>
      <c r="D19" s="40"/>
      <c r="E19" s="40"/>
      <c r="F19" s="40">
        <v>3901293396</v>
      </c>
      <c r="G19" s="40"/>
      <c r="H19" s="40"/>
      <c r="I19" s="40"/>
      <c r="J19" s="40"/>
      <c r="K19" s="40"/>
      <c r="L19" s="40"/>
    </row>
    <row r="20" spans="3:12" s="41" customFormat="1" ht="12.75">
      <c r="C20" s="40"/>
      <c r="D20" s="40"/>
      <c r="E20" s="40"/>
      <c r="F20" s="40"/>
      <c r="G20" s="40"/>
      <c r="H20" s="40"/>
      <c r="I20" s="46"/>
      <c r="J20" s="40"/>
      <c r="K20" s="40"/>
      <c r="L20" s="40"/>
    </row>
    <row r="21" spans="3:12" s="41" customFormat="1" ht="12.7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9" s="41" customFormat="1" ht="12.75">
      <c r="B22" s="47">
        <v>2064698</v>
      </c>
      <c r="C22" s="47">
        <v>709372759</v>
      </c>
      <c r="D22" s="47">
        <v>1397064236</v>
      </c>
      <c r="E22" s="47">
        <v>687691477</v>
      </c>
      <c r="F22" s="46">
        <v>2060953376</v>
      </c>
      <c r="G22" s="47">
        <v>663889140</v>
      </c>
      <c r="H22" s="47"/>
      <c r="I22" s="47"/>
    </row>
    <row r="23" spans="2:9" s="41" customFormat="1" ht="12.75">
      <c r="B23" s="46">
        <v>1462362</v>
      </c>
      <c r="C23" s="47">
        <v>601448370</v>
      </c>
      <c r="D23" s="47">
        <v>938138477</v>
      </c>
      <c r="E23" s="47">
        <v>336690107</v>
      </c>
      <c r="F23" s="46">
        <v>1261656239</v>
      </c>
      <c r="G23" s="46">
        <v>323517761</v>
      </c>
      <c r="H23" s="46"/>
      <c r="I23" s="46"/>
    </row>
    <row r="24" spans="2:9" s="41" customFormat="1" ht="12.75">
      <c r="B24" s="60">
        <v>801309</v>
      </c>
      <c r="C24" s="47">
        <v>155704281</v>
      </c>
      <c r="D24" s="47">
        <v>297549691.65</v>
      </c>
      <c r="E24" s="47">
        <v>141845410</v>
      </c>
      <c r="F24" s="59">
        <v>506002026</v>
      </c>
      <c r="G24" s="60">
        <v>208452335</v>
      </c>
      <c r="H24" s="60"/>
      <c r="I24" s="60"/>
    </row>
    <row r="25" spans="2:9" s="41" customFormat="1" ht="12.75">
      <c r="B25" s="61">
        <v>54258</v>
      </c>
      <c r="C25" s="48">
        <v>13448073</v>
      </c>
      <c r="D25" s="48">
        <v>56869989.41</v>
      </c>
      <c r="E25" s="48">
        <v>43421916.41</v>
      </c>
      <c r="F25" s="58">
        <v>72681756</v>
      </c>
      <c r="G25" s="61">
        <v>15811766</v>
      </c>
      <c r="H25" s="61"/>
      <c r="I25" s="61"/>
    </row>
    <row r="26" spans="2:9" s="41" customFormat="1" ht="12.75">
      <c r="B26" s="47">
        <f>SUM(B22:B25)</f>
        <v>4382627</v>
      </c>
      <c r="C26" s="47">
        <f>SUM(C22:C25)</f>
        <v>1479973483</v>
      </c>
      <c r="D26" s="46">
        <f aca="true" t="shared" si="2" ref="D26:I26">SUM(D22:D25)</f>
        <v>2689622394.06</v>
      </c>
      <c r="E26" s="47">
        <f t="shared" si="2"/>
        <v>1209648910.41</v>
      </c>
      <c r="F26" s="46">
        <f t="shared" si="2"/>
        <v>3901293397</v>
      </c>
      <c r="G26" s="47">
        <f t="shared" si="2"/>
        <v>1211671002</v>
      </c>
      <c r="H26" s="46">
        <f t="shared" si="2"/>
        <v>0</v>
      </c>
      <c r="I26" s="47">
        <f t="shared" si="2"/>
        <v>0</v>
      </c>
    </row>
    <row r="27" spans="2:9" s="41" customFormat="1" ht="12.75">
      <c r="B27" s="47"/>
      <c r="C27" s="47"/>
      <c r="D27" s="46"/>
      <c r="E27" s="47"/>
      <c r="F27" s="46"/>
      <c r="G27" s="47"/>
      <c r="H27" s="46"/>
      <c r="I27" s="47"/>
    </row>
    <row r="28" spans="2:9" s="41" customFormat="1" ht="12.75">
      <c r="B28" s="47"/>
      <c r="C28" s="47"/>
      <c r="D28" s="46"/>
      <c r="E28" s="47"/>
      <c r="F28" s="46"/>
      <c r="G28" s="47"/>
      <c r="H28" s="46"/>
      <c r="I28" s="47">
        <v>954342402.14</v>
      </c>
    </row>
    <row r="29" spans="2:9" s="41" customFormat="1" ht="12.75">
      <c r="B29" s="47">
        <v>4382627155.02</v>
      </c>
      <c r="C29" s="47">
        <v>1479973483.41</v>
      </c>
      <c r="D29" s="46"/>
      <c r="E29" s="47">
        <v>1209648910</v>
      </c>
      <c r="F29" s="46"/>
      <c r="G29" s="47">
        <v>1211671002.96</v>
      </c>
      <c r="H29" s="46"/>
      <c r="I29" s="47"/>
    </row>
    <row r="30" spans="3:9" s="41" customFormat="1" ht="12.75">
      <c r="C30" s="47"/>
      <c r="G30" s="47"/>
      <c r="H30" s="46"/>
      <c r="I30" s="47">
        <f>SUM(C15+E15+G15+I15)</f>
        <v>4301086299.139999</v>
      </c>
    </row>
    <row r="31" spans="2:9" s="41" customFormat="1" ht="12.75">
      <c r="B31" s="47"/>
      <c r="C31" s="46"/>
      <c r="E31" s="46"/>
      <c r="F31" s="46"/>
      <c r="G31" s="46"/>
      <c r="H31" s="46"/>
      <c r="I31" s="44">
        <f>SUM(C18+E18+G18+I18)</f>
        <v>5117829499.14</v>
      </c>
    </row>
    <row r="32" spans="5:9" s="41" customFormat="1" ht="12.75">
      <c r="E32" s="46"/>
      <c r="F32" s="46"/>
      <c r="G32" s="46"/>
      <c r="I32" s="46">
        <f>SUM(I30-I31)</f>
        <v>-816743200.000001</v>
      </c>
    </row>
    <row r="33" spans="2:9" s="41" customFormat="1" ht="12.75">
      <c r="B33" s="47"/>
      <c r="C33" s="47"/>
      <c r="E33" s="66"/>
      <c r="F33" s="66"/>
      <c r="G33" s="66"/>
      <c r="H33" s="66"/>
      <c r="I33" s="47"/>
    </row>
    <row r="34" spans="5:9" s="41" customFormat="1" ht="12.75">
      <c r="E34" s="66"/>
      <c r="F34" s="66"/>
      <c r="G34" s="66"/>
      <c r="H34" s="66"/>
      <c r="I34" s="47"/>
    </row>
    <row r="35" spans="5:8" s="41" customFormat="1" ht="12.75">
      <c r="E35" s="66"/>
      <c r="F35" s="66"/>
      <c r="G35" s="66"/>
      <c r="H35" s="66"/>
    </row>
    <row r="36" spans="5:8" s="41" customFormat="1" ht="12.75">
      <c r="E36" s="66"/>
      <c r="F36" s="66"/>
      <c r="G36" s="66"/>
      <c r="H36" s="66"/>
    </row>
    <row r="37" spans="3:9" s="41" customFormat="1" ht="12.75">
      <c r="C37" s="57"/>
      <c r="D37" s="57"/>
      <c r="E37" s="66"/>
      <c r="F37" s="66"/>
      <c r="G37" s="66"/>
      <c r="H37" s="66"/>
      <c r="I37" s="62"/>
    </row>
    <row r="38" spans="3:9" s="41" customFormat="1" ht="12.75">
      <c r="C38" s="57"/>
      <c r="D38" s="57"/>
      <c r="E38" s="67"/>
      <c r="F38" s="66"/>
      <c r="G38" s="66"/>
      <c r="H38" s="66"/>
      <c r="I38" s="62"/>
    </row>
    <row r="39" spans="3:9" s="41" customFormat="1" ht="12.75">
      <c r="C39" s="47"/>
      <c r="D39" s="57"/>
      <c r="E39" s="57"/>
      <c r="F39" s="47"/>
      <c r="G39" s="47"/>
      <c r="H39" s="47"/>
      <c r="I39" s="62"/>
    </row>
    <row r="40" spans="3:9" s="41" customFormat="1" ht="12.75">
      <c r="C40" s="57"/>
      <c r="D40" s="57"/>
      <c r="E40" s="57"/>
      <c r="F40" s="47"/>
      <c r="G40" s="47"/>
      <c r="H40" s="47"/>
      <c r="I40" s="62"/>
    </row>
    <row r="41" spans="3:8" s="41" customFormat="1" ht="12.75">
      <c r="C41" s="57" t="s">
        <v>58</v>
      </c>
      <c r="D41" s="57"/>
      <c r="E41" s="57"/>
      <c r="F41" s="47"/>
      <c r="G41" s="47"/>
      <c r="H41" s="47"/>
    </row>
    <row r="42" spans="3:9" s="41" customFormat="1" ht="12.75">
      <c r="C42" s="57"/>
      <c r="D42" s="57"/>
      <c r="E42" s="57"/>
      <c r="F42" s="47"/>
      <c r="G42" s="47"/>
      <c r="H42" s="47"/>
      <c r="I42" s="62"/>
    </row>
    <row r="43" spans="3:8" s="41" customFormat="1" ht="12.75">
      <c r="C43" s="57"/>
      <c r="D43" s="57"/>
      <c r="E43" s="57"/>
      <c r="F43" s="47"/>
      <c r="G43" s="47"/>
      <c r="H43" s="47"/>
    </row>
    <row r="44" spans="6:8" s="41" customFormat="1" ht="12.75">
      <c r="F44" s="47"/>
      <c r="G44" s="47"/>
      <c r="H44" s="47"/>
    </row>
    <row r="45" spans="6:8" s="41" customFormat="1" ht="12.75">
      <c r="F45" s="47"/>
      <c r="G45" s="47"/>
      <c r="H45" s="47"/>
    </row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/>
    <row r="56" s="41" customFormat="1" ht="12.75"/>
    <row r="57" s="41" customFormat="1" ht="12.75"/>
    <row r="58" s="41" customFormat="1" ht="12.75"/>
    <row r="59" s="41" customFormat="1" ht="12.75"/>
    <row r="60" s="41" customFormat="1" ht="12.75"/>
    <row r="61" s="41" customFormat="1" ht="12.75"/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</sheetData>
  <sheetProtection/>
  <mergeCells count="3">
    <mergeCell ref="A1:G1"/>
    <mergeCell ref="A2:G2"/>
    <mergeCell ref="A3:G3"/>
  </mergeCells>
  <printOptions horizontalCentered="1"/>
  <pageMargins left="0" right="0" top="0" bottom="0" header="0" footer="0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91"/>
  <sheetViews>
    <sheetView zoomScale="86" zoomScaleNormal="86" zoomScalePageLayoutView="0" workbookViewId="0" topLeftCell="C1">
      <selection activeCell="C11" sqref="C11"/>
    </sheetView>
  </sheetViews>
  <sheetFormatPr defaultColWidth="11.421875" defaultRowHeight="12.75"/>
  <cols>
    <col min="1" max="1" width="33.28125" style="0" customWidth="1"/>
    <col min="2" max="2" width="21.421875" style="0" customWidth="1"/>
    <col min="3" max="9" width="20.7109375" style="0" customWidth="1"/>
  </cols>
  <sheetData>
    <row r="1" spans="1:7" ht="18">
      <c r="A1" s="94" t="s">
        <v>0</v>
      </c>
      <c r="B1" s="94"/>
      <c r="C1" s="94"/>
      <c r="D1" s="94"/>
      <c r="E1" s="94"/>
      <c r="F1" s="94"/>
      <c r="G1" s="94"/>
    </row>
    <row r="2" spans="1:7" ht="15.75">
      <c r="A2" s="95" t="s">
        <v>1</v>
      </c>
      <c r="B2" s="95"/>
      <c r="C2" s="95"/>
      <c r="D2" s="95"/>
      <c r="E2" s="95"/>
      <c r="F2" s="95"/>
      <c r="G2" s="95"/>
    </row>
    <row r="3" spans="1:7" ht="15.75">
      <c r="A3" s="95" t="s">
        <v>2</v>
      </c>
      <c r="B3" s="95"/>
      <c r="C3" s="95"/>
      <c r="D3" s="95"/>
      <c r="E3" s="95"/>
      <c r="F3" s="95"/>
      <c r="G3" s="95"/>
    </row>
    <row r="4" spans="3:5" ht="12.75">
      <c r="C4" s="2"/>
      <c r="D4" s="2"/>
      <c r="E4" s="2"/>
    </row>
    <row r="5" spans="3:5" ht="12.75">
      <c r="C5" s="2"/>
      <c r="D5" s="2"/>
      <c r="E5" s="2">
        <v>2021</v>
      </c>
    </row>
    <row r="6" s="41" customFormat="1" ht="12.75"/>
    <row r="7" s="41" customFormat="1" ht="12.75"/>
    <row r="8" spans="1:9" s="41" customFormat="1" ht="51.75" customHeight="1">
      <c r="A8" s="33" t="s">
        <v>36</v>
      </c>
      <c r="B8" s="34" t="s">
        <v>59</v>
      </c>
      <c r="C8" s="34" t="s">
        <v>40</v>
      </c>
      <c r="D8" s="35" t="s">
        <v>43</v>
      </c>
      <c r="E8" s="34" t="s">
        <v>55</v>
      </c>
      <c r="F8" s="35" t="s">
        <v>39</v>
      </c>
      <c r="G8" s="34" t="s">
        <v>56</v>
      </c>
      <c r="H8" s="35" t="s">
        <v>42</v>
      </c>
      <c r="I8" s="34" t="s">
        <v>57</v>
      </c>
    </row>
    <row r="9" s="41" customFormat="1" ht="12.75"/>
    <row r="10" spans="1:12" s="41" customFormat="1" ht="12.75">
      <c r="A10" s="32" t="s">
        <v>31</v>
      </c>
      <c r="B10" s="52">
        <v>1851213603</v>
      </c>
      <c r="C10" s="52">
        <v>546309601</v>
      </c>
      <c r="D10" s="52">
        <v>1085332186</v>
      </c>
      <c r="E10" s="52">
        <f>SUM(D10-C10)</f>
        <v>539022585</v>
      </c>
      <c r="F10" s="52">
        <v>1559166894</v>
      </c>
      <c r="G10" s="52">
        <f>SUM(F10-D10)</f>
        <v>473834708</v>
      </c>
      <c r="H10" s="52">
        <v>2064698421</v>
      </c>
      <c r="I10" s="68">
        <f>SUM(H10-F10)</f>
        <v>505531527</v>
      </c>
      <c r="J10" s="52"/>
      <c r="K10" s="52"/>
      <c r="L10" s="52"/>
    </row>
    <row r="11" spans="1:12" s="41" customFormat="1" ht="12.75">
      <c r="A11" s="32" t="s">
        <v>32</v>
      </c>
      <c r="B11" s="52">
        <v>1129805635.85</v>
      </c>
      <c r="C11" s="52">
        <v>655010212.73</v>
      </c>
      <c r="D11" s="52">
        <v>894876760.73</v>
      </c>
      <c r="E11" s="52">
        <f>SUM(D11-C11)</f>
        <v>239866548</v>
      </c>
      <c r="F11" s="52">
        <v>1072089307.73</v>
      </c>
      <c r="G11" s="52">
        <f>SUM(F11-D11)</f>
        <v>177212547</v>
      </c>
      <c r="H11" s="52">
        <v>1301808544.73</v>
      </c>
      <c r="I11" s="68">
        <f>SUM(H11-F11)</f>
        <v>229719237</v>
      </c>
      <c r="J11" s="52"/>
      <c r="K11" s="52"/>
      <c r="L11" s="52"/>
    </row>
    <row r="12" spans="1:12" s="41" customFormat="1" ht="12.75">
      <c r="A12" s="32" t="s">
        <v>33</v>
      </c>
      <c r="B12" s="52">
        <v>328566260.48</v>
      </c>
      <c r="C12" s="52">
        <v>79917810</v>
      </c>
      <c r="D12" s="52">
        <v>149676488.39</v>
      </c>
      <c r="E12" s="52">
        <f>SUM(D12-C12)</f>
        <v>69758678.38999999</v>
      </c>
      <c r="F12" s="52">
        <v>170827214.96</v>
      </c>
      <c r="G12" s="52">
        <f>SUM(F12-D12)</f>
        <v>21150726.570000023</v>
      </c>
      <c r="H12" s="52">
        <v>188770861.08</v>
      </c>
      <c r="I12" s="68">
        <f>SUM(H12-F12)</f>
        <v>17943646.120000005</v>
      </c>
      <c r="J12" s="52"/>
      <c r="K12" s="52"/>
      <c r="L12" s="52"/>
    </row>
    <row r="13" spans="1:12" s="41" customFormat="1" ht="12.75">
      <c r="A13" s="32" t="s">
        <v>34</v>
      </c>
      <c r="B13" s="52">
        <v>23697331.26</v>
      </c>
      <c r="C13" s="52">
        <v>6681393.23</v>
      </c>
      <c r="D13" s="52">
        <v>48025962.39</v>
      </c>
      <c r="E13" s="52">
        <f>SUM(D13-C13)</f>
        <v>41344569.16</v>
      </c>
      <c r="F13" s="52">
        <v>52058248.62</v>
      </c>
      <c r="G13" s="52">
        <f>SUM(F13-D13)</f>
        <v>4032286.2299999967</v>
      </c>
      <c r="H13" s="52">
        <v>53881707.7</v>
      </c>
      <c r="I13" s="68">
        <f>SUM(H13-F13)</f>
        <v>1823459.0800000057</v>
      </c>
      <c r="J13" s="52"/>
      <c r="K13" s="52"/>
      <c r="L13" s="52"/>
    </row>
    <row r="14" spans="1:12" s="41" customFormat="1" ht="12.75">
      <c r="A14" s="32" t="s">
        <v>35</v>
      </c>
      <c r="B14" s="69"/>
      <c r="C14" s="69"/>
      <c r="D14" s="69"/>
      <c r="E14" s="69">
        <f>SUM(D14-C14)</f>
        <v>0</v>
      </c>
      <c r="F14" s="69"/>
      <c r="G14" s="69">
        <f>SUM(F14-D14)</f>
        <v>0</v>
      </c>
      <c r="H14" s="69"/>
      <c r="I14" s="70">
        <f>SUM(H14-F14)</f>
        <v>0</v>
      </c>
      <c r="J14" s="52"/>
      <c r="K14" s="52"/>
      <c r="L14" s="52"/>
    </row>
    <row r="15" spans="1:12" s="41" customFormat="1" ht="12.75">
      <c r="A15" s="32" t="s">
        <v>38</v>
      </c>
      <c r="B15" s="52">
        <f aca="true" t="shared" si="0" ref="B15:I15">SUM(B10:B14)</f>
        <v>3333282830.59</v>
      </c>
      <c r="C15" s="52">
        <f t="shared" si="0"/>
        <v>1287919016.96</v>
      </c>
      <c r="D15" s="52">
        <f t="shared" si="0"/>
        <v>2177911397.5099998</v>
      </c>
      <c r="E15" s="52">
        <f t="shared" si="0"/>
        <v>889992380.55</v>
      </c>
      <c r="F15" s="52">
        <f t="shared" si="0"/>
        <v>2854141665.31</v>
      </c>
      <c r="G15" s="52">
        <f t="shared" si="0"/>
        <v>676230267.8000001</v>
      </c>
      <c r="H15" s="52">
        <f>SUM(H10:H14)</f>
        <v>3609159534.5099998</v>
      </c>
      <c r="I15" s="68">
        <f t="shared" si="0"/>
        <v>755017869.2</v>
      </c>
      <c r="J15" s="52"/>
      <c r="K15" s="52"/>
      <c r="L15" s="52"/>
    </row>
    <row r="16" spans="1:12" s="41" customFormat="1" ht="12.75">
      <c r="A16" s="32"/>
      <c r="B16" s="52"/>
      <c r="C16" s="52"/>
      <c r="D16" s="52"/>
      <c r="E16" s="52"/>
      <c r="F16" s="52"/>
      <c r="G16" s="52"/>
      <c r="H16" s="52"/>
      <c r="I16" s="68"/>
      <c r="J16" s="52"/>
      <c r="K16" s="52"/>
      <c r="L16" s="52"/>
    </row>
    <row r="17" spans="1:12" s="41" customFormat="1" ht="13.5" thickBot="1">
      <c r="A17" s="32" t="s">
        <v>37</v>
      </c>
      <c r="B17" s="71">
        <v>789963925.57</v>
      </c>
      <c r="C17" s="71">
        <v>140401791.72</v>
      </c>
      <c r="D17" s="71">
        <v>337278353.64</v>
      </c>
      <c r="E17" s="71">
        <f>SUM(D17-C17)</f>
        <v>196876561.92</v>
      </c>
      <c r="F17" s="71">
        <v>582072552.49</v>
      </c>
      <c r="G17" s="71">
        <f>SUM(F17-D17)</f>
        <v>244794198.85000002</v>
      </c>
      <c r="H17" s="71">
        <v>773467620.51</v>
      </c>
      <c r="I17" s="71">
        <f>SUM(H17-F17)</f>
        <v>191395068.01999998</v>
      </c>
      <c r="J17" s="52"/>
      <c r="K17" s="52"/>
      <c r="L17" s="52"/>
    </row>
    <row r="18" spans="1:12" s="41" customFormat="1" ht="13.5" thickTop="1">
      <c r="A18" s="32" t="s">
        <v>3</v>
      </c>
      <c r="B18" s="72">
        <f aca="true" t="shared" si="1" ref="B18:G18">SUM(B15+B17)</f>
        <v>4123246756.1600003</v>
      </c>
      <c r="C18" s="73">
        <f t="shared" si="1"/>
        <v>1428320808.68</v>
      </c>
      <c r="D18" s="52">
        <f t="shared" si="1"/>
        <v>2515189751.1499996</v>
      </c>
      <c r="E18" s="73">
        <f t="shared" si="1"/>
        <v>1086868942.47</v>
      </c>
      <c r="F18" s="52">
        <f t="shared" si="1"/>
        <v>3436214217.8</v>
      </c>
      <c r="G18" s="73">
        <f t="shared" si="1"/>
        <v>921024466.6500001</v>
      </c>
      <c r="H18" s="72">
        <f>SUM(H15+H17)</f>
        <v>4382627155.0199995</v>
      </c>
      <c r="I18" s="73">
        <f>SUM(I15+I17)</f>
        <v>946412937.22</v>
      </c>
      <c r="J18" s="52"/>
      <c r="K18" s="52"/>
      <c r="L18" s="52"/>
    </row>
    <row r="19" spans="2:12" s="41" customFormat="1" ht="12.75">
      <c r="B19" s="68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3:12" s="41" customFormat="1" ht="12.75">
      <c r="C20" s="52"/>
      <c r="D20" s="52"/>
      <c r="E20" s="52"/>
      <c r="F20" s="52"/>
      <c r="G20" s="52"/>
      <c r="H20" s="52"/>
      <c r="I20" s="46"/>
      <c r="J20" s="52"/>
      <c r="K20" s="52"/>
      <c r="L20" s="52"/>
    </row>
    <row r="21" spans="3:12" s="41" customFormat="1" ht="12.75"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2:9" s="41" customFormat="1" ht="12.75">
      <c r="B22" s="68">
        <v>1851214</v>
      </c>
      <c r="C22" s="68">
        <v>546310</v>
      </c>
      <c r="D22" s="68">
        <v>1085332</v>
      </c>
      <c r="E22" s="68">
        <v>539022</v>
      </c>
      <c r="F22" s="46">
        <v>1559167</v>
      </c>
      <c r="G22" s="68">
        <v>473835</v>
      </c>
      <c r="H22" s="68">
        <v>2064698</v>
      </c>
      <c r="I22" s="68">
        <v>505531</v>
      </c>
    </row>
    <row r="23" spans="2:9" s="41" customFormat="1" ht="12.75">
      <c r="B23" s="46">
        <v>1260620</v>
      </c>
      <c r="C23" s="68">
        <v>676156</v>
      </c>
      <c r="D23" s="68">
        <v>960496</v>
      </c>
      <c r="E23" s="68">
        <v>284340</v>
      </c>
      <c r="F23" s="46">
        <v>1172499</v>
      </c>
      <c r="G23" s="46">
        <v>212003</v>
      </c>
      <c r="H23" s="46">
        <v>1462362</v>
      </c>
      <c r="I23" s="46">
        <v>289863</v>
      </c>
    </row>
    <row r="24" spans="2:9" s="41" customFormat="1" ht="12.75">
      <c r="B24" s="60">
        <v>987466</v>
      </c>
      <c r="C24" s="68">
        <v>199064</v>
      </c>
      <c r="D24" s="68">
        <v>421175</v>
      </c>
      <c r="E24" s="68">
        <v>222111</v>
      </c>
      <c r="F24" s="59">
        <v>652237</v>
      </c>
      <c r="G24" s="60">
        <v>231061</v>
      </c>
      <c r="H24" s="60">
        <v>801309</v>
      </c>
      <c r="I24" s="60">
        <v>149072</v>
      </c>
    </row>
    <row r="25" spans="2:9" s="41" customFormat="1" ht="12.75">
      <c r="B25" s="61">
        <v>23948</v>
      </c>
      <c r="C25" s="70">
        <v>6792</v>
      </c>
      <c r="D25" s="70">
        <v>48186</v>
      </c>
      <c r="E25" s="70">
        <v>41394</v>
      </c>
      <c r="F25" s="58">
        <v>52311</v>
      </c>
      <c r="G25" s="61">
        <v>4125</v>
      </c>
      <c r="H25" s="61">
        <v>54258</v>
      </c>
      <c r="I25" s="61">
        <v>1947</v>
      </c>
    </row>
    <row r="26" spans="2:9" s="41" customFormat="1" ht="12.75">
      <c r="B26" s="68">
        <f>SUM(B22:B25)</f>
        <v>4123248</v>
      </c>
      <c r="C26" s="68">
        <f>SUM(C22:C25)</f>
        <v>1428322</v>
      </c>
      <c r="D26" s="46">
        <f aca="true" t="shared" si="2" ref="D26:I26">SUM(D22:D25)</f>
        <v>2515189</v>
      </c>
      <c r="E26" s="68">
        <f t="shared" si="2"/>
        <v>1086867</v>
      </c>
      <c r="F26" s="46">
        <f t="shared" si="2"/>
        <v>3436214</v>
      </c>
      <c r="G26" s="68">
        <f t="shared" si="2"/>
        <v>921024</v>
      </c>
      <c r="H26" s="46">
        <f t="shared" si="2"/>
        <v>4382627</v>
      </c>
      <c r="I26" s="68">
        <f t="shared" si="2"/>
        <v>946413</v>
      </c>
    </row>
    <row r="27" spans="2:9" s="41" customFormat="1" ht="12.75">
      <c r="B27" s="68"/>
      <c r="C27" s="68"/>
      <c r="D27" s="46"/>
      <c r="E27" s="68"/>
      <c r="F27" s="46"/>
      <c r="G27" s="68"/>
      <c r="H27" s="46"/>
      <c r="I27" s="68"/>
    </row>
    <row r="28" spans="2:9" s="41" customFormat="1" ht="12.75">
      <c r="B28" s="68">
        <v>4123246756.16</v>
      </c>
      <c r="C28" s="68"/>
      <c r="D28" s="46"/>
      <c r="E28" s="68"/>
      <c r="F28" s="46"/>
      <c r="G28" s="68"/>
      <c r="H28" s="46"/>
      <c r="I28" s="68"/>
    </row>
    <row r="29" spans="2:9" s="41" customFormat="1" ht="12.75">
      <c r="B29" s="68"/>
      <c r="C29" s="68"/>
      <c r="D29" s="46"/>
      <c r="E29" s="68"/>
      <c r="F29" s="46"/>
      <c r="G29" s="68"/>
      <c r="H29" s="46">
        <v>946412937.22</v>
      </c>
      <c r="I29" s="68"/>
    </row>
    <row r="30" spans="3:9" s="41" customFormat="1" ht="12.75">
      <c r="C30" s="68"/>
      <c r="G30" s="68"/>
      <c r="H30" s="46"/>
      <c r="I30" s="68">
        <f>SUM(C15+E15+G15+I15)</f>
        <v>3609159534.51</v>
      </c>
    </row>
    <row r="31" spans="2:9" s="41" customFormat="1" ht="12.75">
      <c r="B31" s="68"/>
      <c r="C31" s="46"/>
      <c r="E31" s="46"/>
      <c r="F31" s="46"/>
      <c r="G31" s="46"/>
      <c r="H31" s="46"/>
      <c r="I31" s="73">
        <f>SUM(C18+E18+G18+I18)</f>
        <v>4382627155.02</v>
      </c>
    </row>
    <row r="32" spans="5:9" s="41" customFormat="1" ht="12.75">
      <c r="E32" s="46"/>
      <c r="F32" s="46"/>
      <c r="G32" s="46"/>
      <c r="I32" s="46">
        <f>SUM(I30-I31)</f>
        <v>-773467620.5100002</v>
      </c>
    </row>
    <row r="33" spans="2:9" s="41" customFormat="1" ht="12.75">
      <c r="B33" s="68"/>
      <c r="C33" s="68"/>
      <c r="E33" s="74"/>
      <c r="F33" s="74"/>
      <c r="G33" s="74"/>
      <c r="H33" s="74"/>
      <c r="I33" s="68"/>
    </row>
    <row r="34" spans="5:9" s="41" customFormat="1" ht="12.75">
      <c r="E34" s="74"/>
      <c r="F34" s="74"/>
      <c r="G34" s="74"/>
      <c r="H34" s="74"/>
      <c r="I34" s="68"/>
    </row>
    <row r="35" spans="5:8" s="41" customFormat="1" ht="12.75">
      <c r="E35" s="74"/>
      <c r="F35" s="74"/>
      <c r="G35" s="74"/>
      <c r="H35" s="74"/>
    </row>
    <row r="36" spans="5:8" s="41" customFormat="1" ht="12.75">
      <c r="E36" s="74"/>
      <c r="F36" s="74"/>
      <c r="G36" s="74"/>
      <c r="H36" s="74"/>
    </row>
    <row r="37" spans="3:9" s="41" customFormat="1" ht="12.75">
      <c r="C37" s="75"/>
      <c r="D37" s="75"/>
      <c r="E37" s="74"/>
      <c r="F37" s="74"/>
      <c r="G37" s="74"/>
      <c r="H37" s="74"/>
      <c r="I37" s="62"/>
    </row>
    <row r="38" spans="3:9" s="41" customFormat="1" ht="12.75">
      <c r="C38" s="75"/>
      <c r="D38" s="75"/>
      <c r="E38" s="76"/>
      <c r="F38" s="74"/>
      <c r="G38" s="74"/>
      <c r="H38" s="74"/>
      <c r="I38" s="62"/>
    </row>
    <row r="39" spans="3:9" s="41" customFormat="1" ht="12.75">
      <c r="C39" s="68"/>
      <c r="D39" s="75"/>
      <c r="E39" s="75"/>
      <c r="F39" s="68"/>
      <c r="G39" s="68"/>
      <c r="H39" s="68"/>
      <c r="I39" s="62"/>
    </row>
    <row r="40" spans="3:9" s="41" customFormat="1" ht="12.75">
      <c r="C40" s="75"/>
      <c r="D40" s="75"/>
      <c r="E40" s="75"/>
      <c r="F40" s="68"/>
      <c r="G40" s="68"/>
      <c r="H40" s="68"/>
      <c r="I40" s="62"/>
    </row>
    <row r="41" spans="3:8" s="41" customFormat="1" ht="12.75">
      <c r="C41" s="75" t="s">
        <v>58</v>
      </c>
      <c r="D41" s="75"/>
      <c r="E41" s="75"/>
      <c r="F41" s="68"/>
      <c r="G41" s="68"/>
      <c r="H41" s="68"/>
    </row>
    <row r="42" spans="3:9" s="41" customFormat="1" ht="12.75">
      <c r="C42" s="75"/>
      <c r="D42" s="75"/>
      <c r="E42" s="75"/>
      <c r="F42" s="68"/>
      <c r="G42" s="68"/>
      <c r="H42" s="68"/>
      <c r="I42" s="62"/>
    </row>
    <row r="43" spans="3:8" s="41" customFormat="1" ht="12.75">
      <c r="C43" s="75"/>
      <c r="D43" s="75"/>
      <c r="E43" s="75"/>
      <c r="F43" s="68"/>
      <c r="G43" s="68"/>
      <c r="H43" s="68"/>
    </row>
    <row r="44" spans="6:8" s="41" customFormat="1" ht="12.75">
      <c r="F44" s="68"/>
      <c r="G44" s="68"/>
      <c r="H44" s="68"/>
    </row>
    <row r="45" spans="6:8" s="41" customFormat="1" ht="12.75">
      <c r="F45" s="68"/>
      <c r="G45" s="68"/>
      <c r="H45" s="68"/>
    </row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/>
    <row r="56" s="41" customFormat="1" ht="12.75"/>
    <row r="57" s="41" customFormat="1" ht="12.75"/>
    <row r="58" s="41" customFormat="1" ht="12.75"/>
    <row r="59" s="41" customFormat="1" ht="12.75"/>
    <row r="60" s="41" customFormat="1" ht="12.75"/>
    <row r="61" s="41" customFormat="1" ht="12.75"/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</sheetData>
  <sheetProtection/>
  <mergeCells count="3">
    <mergeCell ref="A1:G1"/>
    <mergeCell ref="A2:G2"/>
    <mergeCell ref="A3:G3"/>
  </mergeCells>
  <printOptions horizontalCentered="1"/>
  <pageMargins left="0" right="0" top="0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94" t="s">
        <v>0</v>
      </c>
      <c r="B1" s="94"/>
    </row>
    <row r="2" spans="1:2" ht="15.75">
      <c r="A2" s="95" t="s">
        <v>1</v>
      </c>
      <c r="B2" s="95"/>
    </row>
    <row r="3" spans="1:2" ht="15.75">
      <c r="A3" s="95" t="s">
        <v>2</v>
      </c>
      <c r="B3" s="95"/>
    </row>
    <row r="4" spans="1:2" ht="12.75">
      <c r="A4" s="2"/>
      <c r="B4" s="2"/>
    </row>
    <row r="5" spans="1:2" ht="12.75">
      <c r="A5" s="2"/>
      <c r="B5" s="2"/>
    </row>
    <row r="6" spans="1:2" ht="15.75">
      <c r="A6" s="95" t="s">
        <v>22</v>
      </c>
      <c r="B6" s="95"/>
    </row>
    <row r="7" spans="1:2" ht="15.75">
      <c r="A7" s="95" t="s">
        <v>62</v>
      </c>
      <c r="B7" s="9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63</v>
      </c>
      <c r="B11" s="38">
        <v>3399592322.69</v>
      </c>
    </row>
    <row r="12" spans="1:2" ht="30" customHeight="1" thickBot="1">
      <c r="A12" s="13" t="s">
        <v>44</v>
      </c>
      <c r="B12" s="38">
        <v>23298000</v>
      </c>
    </row>
    <row r="13" spans="1:2" ht="30" customHeight="1" thickBot="1">
      <c r="A13" s="13" t="s">
        <v>45</v>
      </c>
      <c r="B13" s="38">
        <f>SUM(B11-B12)</f>
        <v>3376294322.69</v>
      </c>
    </row>
    <row r="14" spans="1:2" ht="30" customHeight="1" thickBot="1">
      <c r="A14" s="13"/>
      <c r="B14" s="38"/>
    </row>
    <row r="15" spans="1:2" ht="25.5" customHeight="1" thickBot="1">
      <c r="A15" s="14" t="s">
        <v>64</v>
      </c>
      <c r="B15" s="39">
        <f>SUM(B13)</f>
        <v>3376294322.69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94" t="s">
        <v>0</v>
      </c>
      <c r="B1" s="94"/>
    </row>
    <row r="2" spans="1:2" ht="15.75">
      <c r="A2" s="95" t="s">
        <v>1</v>
      </c>
      <c r="B2" s="95"/>
    </row>
    <row r="3" spans="1:2" ht="15.75">
      <c r="A3" s="95" t="s">
        <v>2</v>
      </c>
      <c r="B3" s="95"/>
    </row>
    <row r="4" spans="1:2" ht="12.75">
      <c r="A4" s="2"/>
      <c r="B4" s="2"/>
    </row>
    <row r="5" spans="1:2" ht="12.75">
      <c r="A5" s="2"/>
      <c r="B5" s="2"/>
    </row>
    <row r="6" spans="1:2" ht="15.75">
      <c r="A6" s="95" t="s">
        <v>22</v>
      </c>
      <c r="B6" s="95"/>
    </row>
    <row r="7" spans="1:10" ht="15.75">
      <c r="A7" s="95" t="s">
        <v>65</v>
      </c>
      <c r="B7" s="95"/>
      <c r="C7" s="95"/>
      <c r="D7" s="95"/>
      <c r="E7" s="95"/>
      <c r="F7" s="95"/>
      <c r="G7" s="95"/>
      <c r="H7" s="95"/>
      <c r="I7" s="95"/>
      <c r="J7" s="9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63</v>
      </c>
      <c r="B11" s="38">
        <v>3399592322.69</v>
      </c>
    </row>
    <row r="12" spans="1:2" ht="30" customHeight="1" thickBot="1">
      <c r="A12" s="13" t="s">
        <v>44</v>
      </c>
      <c r="B12" s="38">
        <f>'saldo-mar'!B12</f>
        <v>23298000</v>
      </c>
    </row>
    <row r="13" spans="1:2" ht="30" customHeight="1" thickBot="1">
      <c r="A13" s="13" t="s">
        <v>45</v>
      </c>
      <c r="B13" s="38">
        <f>SUM(B11-B12)</f>
        <v>3376294322.69</v>
      </c>
    </row>
    <row r="14" spans="1:2" ht="30" customHeight="1" thickBot="1">
      <c r="A14" s="13" t="s">
        <v>46</v>
      </c>
      <c r="B14" s="38"/>
    </row>
    <row r="15" spans="1:2" ht="30" customHeight="1" thickBot="1">
      <c r="A15" s="13" t="s">
        <v>47</v>
      </c>
      <c r="B15" s="38">
        <f>SUM(B13-B14)</f>
        <v>3376294322.69</v>
      </c>
    </row>
    <row r="16" spans="1:2" ht="30" customHeight="1" thickBot="1">
      <c r="A16" s="13" t="s">
        <v>48</v>
      </c>
      <c r="B16" s="38"/>
    </row>
    <row r="17" spans="1:2" ht="30" customHeight="1" thickBot="1">
      <c r="A17" s="13" t="s">
        <v>49</v>
      </c>
      <c r="B17" s="38">
        <f>SUM(B15-B16)</f>
        <v>3376294322.69</v>
      </c>
    </row>
    <row r="18" spans="1:2" ht="30" customHeight="1" thickBot="1">
      <c r="A18" s="13" t="s">
        <v>50</v>
      </c>
      <c r="B18" s="38"/>
    </row>
    <row r="19" spans="1:2" ht="30" customHeight="1" thickBot="1">
      <c r="A19" s="13" t="s">
        <v>51</v>
      </c>
      <c r="B19" s="38">
        <f>SUM(B17-B18)</f>
        <v>3376294322.69</v>
      </c>
    </row>
    <row r="20" spans="1:2" ht="30" customHeight="1" thickBot="1">
      <c r="A20" s="13"/>
      <c r="B20" s="38"/>
    </row>
    <row r="21" spans="1:2" ht="25.5" customHeight="1" thickBot="1">
      <c r="A21" s="14" t="s">
        <v>64</v>
      </c>
      <c r="B21" s="39">
        <f>SUM(B19)</f>
        <v>3376294322.69</v>
      </c>
    </row>
    <row r="22" spans="1:2" ht="14.25">
      <c r="A22" s="11"/>
      <c r="B22" s="1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21" sqref="A21:IV2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94" t="s">
        <v>0</v>
      </c>
      <c r="B1" s="94"/>
      <c r="C1" s="94"/>
    </row>
    <row r="2" spans="1:3" ht="15.75">
      <c r="A2" s="95" t="s">
        <v>1</v>
      </c>
      <c r="B2" s="95"/>
      <c r="C2" s="95"/>
    </row>
    <row r="3" spans="1:3" ht="15.75">
      <c r="A3" s="95" t="s">
        <v>2</v>
      </c>
      <c r="B3" s="95"/>
      <c r="C3" s="9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95" t="s">
        <v>24</v>
      </c>
      <c r="B6" s="95"/>
      <c r="C6" s="95"/>
    </row>
    <row r="7" spans="1:3" ht="15.75">
      <c r="A7" s="95" t="s">
        <v>25</v>
      </c>
      <c r="B7" s="95"/>
      <c r="C7" s="95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66</v>
      </c>
      <c r="C10" s="17" t="s">
        <v>67</v>
      </c>
    </row>
    <row r="11" spans="1:3" ht="31.5" customHeight="1" thickBot="1">
      <c r="A11" s="12" t="s">
        <v>41</v>
      </c>
      <c r="B11" s="49">
        <v>562564000000</v>
      </c>
      <c r="C11" s="50">
        <v>562564000000</v>
      </c>
    </row>
    <row r="12" spans="1:3" ht="31.5" customHeight="1" thickBot="1">
      <c r="A12" s="13" t="s">
        <v>26</v>
      </c>
      <c r="B12" s="38">
        <v>3399592322.69</v>
      </c>
      <c r="C12" s="50">
        <v>3376294322.69</v>
      </c>
    </row>
    <row r="13" spans="1:3" ht="31.5" customHeight="1" thickBot="1">
      <c r="A13" s="13" t="s">
        <v>27</v>
      </c>
      <c r="B13" s="53">
        <f>B12/B11*100</f>
        <v>0.604303212201634</v>
      </c>
      <c r="C13" s="53">
        <f>C12/C11*100</f>
        <v>0.6001618167337406</v>
      </c>
    </row>
    <row r="14" spans="1:3" ht="30" customHeight="1" thickBot="1">
      <c r="A14" s="13"/>
      <c r="B14" s="13"/>
      <c r="C14" s="50"/>
    </row>
    <row r="15" spans="1:3" ht="14.25" customHeight="1">
      <c r="A15" s="36"/>
      <c r="B15" s="36"/>
      <c r="C15" s="54"/>
    </row>
    <row r="16" spans="1:3" ht="14.25" customHeight="1">
      <c r="A16" s="37" t="s">
        <v>72</v>
      </c>
      <c r="B16" s="36"/>
      <c r="C16" s="54"/>
    </row>
    <row r="17" spans="1:3" ht="14.25">
      <c r="A17" s="11"/>
      <c r="B17" s="11"/>
      <c r="C17" s="11"/>
    </row>
    <row r="18" spans="1:3" ht="14.25">
      <c r="A18" s="11"/>
      <c r="B18" s="55"/>
      <c r="C18" s="55"/>
    </row>
    <row r="19" spans="1:3" ht="14.25">
      <c r="A19" s="11"/>
      <c r="B19" s="55"/>
      <c r="C19" s="55"/>
    </row>
    <row r="20" spans="1:3" ht="14.25">
      <c r="A20" s="11"/>
      <c r="B20" s="55"/>
      <c r="C20" s="55"/>
    </row>
    <row r="21" spans="1:3" ht="14.25">
      <c r="A21" s="11"/>
      <c r="B21" s="11"/>
      <c r="C21" s="88"/>
    </row>
    <row r="22" spans="1:3" ht="14.25">
      <c r="A22" s="11"/>
      <c r="B22" s="89"/>
      <c r="C22" s="55"/>
    </row>
    <row r="23" spans="1:3" ht="14.25">
      <c r="A23" s="37"/>
      <c r="B23" s="54"/>
      <c r="C23" s="55"/>
    </row>
    <row r="24" spans="1:3" ht="14.25">
      <c r="A24" s="11"/>
      <c r="B24" s="56"/>
      <c r="C24" s="55"/>
    </row>
    <row r="25" spans="1:3" ht="14.25">
      <c r="A25" s="11"/>
      <c r="B25" s="36"/>
      <c r="C25" s="11"/>
    </row>
    <row r="26" spans="1:3" ht="14.25">
      <c r="A26" s="11"/>
      <c r="B26" s="11"/>
      <c r="C26" s="11"/>
    </row>
    <row r="27" spans="1:3" ht="14.25">
      <c r="A27" s="37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94" t="s">
        <v>0</v>
      </c>
      <c r="B1" s="94"/>
      <c r="C1" s="94"/>
    </row>
    <row r="2" spans="1:3" ht="15.75">
      <c r="A2" s="95" t="s">
        <v>1</v>
      </c>
      <c r="B2" s="95"/>
      <c r="C2" s="95"/>
    </row>
    <row r="3" spans="1:3" ht="15.75">
      <c r="A3" s="95" t="s">
        <v>2</v>
      </c>
      <c r="B3" s="95"/>
      <c r="C3" s="9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95" t="s">
        <v>24</v>
      </c>
      <c r="B6" s="95"/>
      <c r="C6" s="95"/>
    </row>
    <row r="7" spans="1:3" ht="15.75">
      <c r="A7" s="95" t="s">
        <v>29</v>
      </c>
      <c r="B7" s="95"/>
      <c r="C7" s="95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66</v>
      </c>
      <c r="C10" s="17" t="s">
        <v>67</v>
      </c>
    </row>
    <row r="11" spans="1:3" ht="33.75" customHeight="1" thickBot="1">
      <c r="A11" s="12" t="s">
        <v>28</v>
      </c>
      <c r="B11" s="49">
        <v>5119406654.43</v>
      </c>
      <c r="C11" s="78">
        <v>1739417977.72</v>
      </c>
    </row>
    <row r="12" spans="1:3" ht="33.75" customHeight="1" thickBot="1">
      <c r="A12" s="13" t="s">
        <v>26</v>
      </c>
      <c r="B12" s="38">
        <v>3399592322.69</v>
      </c>
      <c r="C12" s="50">
        <v>3376294322.69</v>
      </c>
    </row>
    <row r="13" spans="1:3" ht="31.5" customHeight="1" thickBot="1">
      <c r="A13" s="13" t="s">
        <v>27</v>
      </c>
      <c r="B13" s="51">
        <f>B12/B11*100</f>
        <v>66.4059831962795</v>
      </c>
      <c r="C13" s="51">
        <f>C12/C11*100</f>
        <v>194.10483080757794</v>
      </c>
    </row>
    <row r="14" spans="1:3" ht="30" customHeight="1" thickBot="1">
      <c r="A14" s="13"/>
      <c r="B14" s="13"/>
      <c r="C14" s="50"/>
    </row>
    <row r="15" spans="1:3" ht="30" customHeight="1">
      <c r="A15" s="36"/>
      <c r="B15" s="36"/>
      <c r="C15" s="54"/>
    </row>
    <row r="16" spans="1:3" ht="30" customHeight="1">
      <c r="A16" s="36"/>
      <c r="B16" s="36"/>
      <c r="C16" s="54"/>
    </row>
    <row r="17" spans="1:3" ht="14.25" hidden="1">
      <c r="A17" s="11"/>
      <c r="B17" s="11"/>
      <c r="C17" s="11"/>
    </row>
    <row r="18" spans="1:3" ht="14.25" hidden="1">
      <c r="A18" s="11"/>
      <c r="B18" s="47">
        <v>5119406655</v>
      </c>
      <c r="C18" s="46">
        <v>1739417978</v>
      </c>
    </row>
    <row r="19" spans="1:3" ht="14.25" hidden="1">
      <c r="A19" s="11"/>
      <c r="B19" s="47">
        <v>5119406654.43</v>
      </c>
      <c r="C19" s="47">
        <v>1739417977.72</v>
      </c>
    </row>
    <row r="20" spans="1:3" ht="14.25" hidden="1">
      <c r="A20" s="11"/>
      <c r="B20" s="11"/>
      <c r="C20" s="47"/>
    </row>
    <row r="21" spans="1:3" ht="14.25">
      <c r="A21" s="11"/>
      <c r="B21" s="68"/>
      <c r="C21" s="40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11"/>
    </row>
    <row r="27" spans="1:3" ht="14.25">
      <c r="A27" s="11"/>
      <c r="B27" s="11"/>
      <c r="C27" s="11"/>
    </row>
    <row r="28" spans="1:3" ht="14.25">
      <c r="A28" s="11"/>
      <c r="B28" s="11"/>
      <c r="C28" s="52"/>
    </row>
    <row r="29" spans="1:3" ht="14.25">
      <c r="A29" s="11"/>
      <c r="B29" s="11"/>
      <c r="C29" s="52"/>
    </row>
    <row r="30" spans="1:3" ht="12.75">
      <c r="A30" s="1"/>
      <c r="B30" s="1"/>
      <c r="C30" s="52"/>
    </row>
    <row r="31" spans="1:3" ht="12.75">
      <c r="A31" s="1"/>
      <c r="B31" s="1"/>
      <c r="C31" s="52"/>
    </row>
    <row r="32" spans="1:3" ht="12.75">
      <c r="A32" s="1"/>
      <c r="B32" s="1"/>
      <c r="C32" s="52"/>
    </row>
    <row r="33" spans="1:3" ht="12.75">
      <c r="A33" s="1"/>
      <c r="B33" s="1"/>
      <c r="C33" s="52"/>
    </row>
    <row r="34" spans="1:3" ht="12.75">
      <c r="A34" s="1"/>
      <c r="B34" s="1"/>
      <c r="C34" s="52"/>
    </row>
    <row r="35" spans="1:3" ht="12.75">
      <c r="A35" s="1"/>
      <c r="B35" s="1"/>
      <c r="C35" s="52"/>
    </row>
    <row r="36" spans="1:3" ht="12.75">
      <c r="A36" s="1"/>
      <c r="B36" s="1"/>
      <c r="C36" s="52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94" t="s">
        <v>0</v>
      </c>
      <c r="B1" s="94"/>
      <c r="C1" s="94"/>
    </row>
    <row r="2" spans="1:3" ht="15.75">
      <c r="A2" s="95" t="s">
        <v>1</v>
      </c>
      <c r="B2" s="95"/>
      <c r="C2" s="95"/>
    </row>
    <row r="3" spans="1:3" ht="15.75">
      <c r="A3" s="95" t="s">
        <v>2</v>
      </c>
      <c r="B3" s="95"/>
      <c r="C3" s="9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95" t="s">
        <v>24</v>
      </c>
      <c r="B6" s="95"/>
      <c r="C6" s="95"/>
    </row>
    <row r="7" spans="1:3" ht="15.75">
      <c r="A7" s="95" t="s">
        <v>29</v>
      </c>
      <c r="B7" s="95"/>
      <c r="C7" s="95"/>
    </row>
    <row r="9" spans="1:3" ht="13.5" thickBot="1">
      <c r="A9" s="1"/>
      <c r="B9" s="1"/>
      <c r="C9" s="1"/>
    </row>
    <row r="10" spans="1:3" ht="50.25" customHeight="1" thickBot="1">
      <c r="A10" s="15"/>
      <c r="B10" s="80" t="s">
        <v>66</v>
      </c>
      <c r="C10" s="83" t="s">
        <v>68</v>
      </c>
    </row>
    <row r="11" spans="1:3" ht="33.75" customHeight="1" thickBot="1">
      <c r="A11" s="12" t="s">
        <v>28</v>
      </c>
      <c r="B11" s="49">
        <v>4382627155.02</v>
      </c>
      <c r="C11" s="84">
        <v>1209648910</v>
      </c>
    </row>
    <row r="12" spans="1:3" ht="33.75" customHeight="1" thickBot="1">
      <c r="A12" s="13" t="s">
        <v>26</v>
      </c>
      <c r="B12" s="38">
        <v>3399592322.69</v>
      </c>
      <c r="C12" s="85">
        <v>3469948574.69</v>
      </c>
    </row>
    <row r="13" spans="1:3" ht="31.5" customHeight="1" thickBot="1">
      <c r="A13" s="13" t="s">
        <v>27</v>
      </c>
      <c r="B13" s="81">
        <f>B12/B11*100</f>
        <v>77.56973619797886</v>
      </c>
      <c r="C13" s="86">
        <f>C12/C11*100</f>
        <v>286.8558427163796</v>
      </c>
    </row>
    <row r="14" spans="1:3" ht="30" customHeight="1" thickBot="1">
      <c r="A14" s="13"/>
      <c r="B14" s="82"/>
      <c r="C14" s="87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47"/>
      <c r="C17" s="47"/>
    </row>
    <row r="18" spans="1:3" ht="14.25">
      <c r="A18" s="11"/>
      <c r="B18" s="47"/>
      <c r="C18" s="47"/>
    </row>
    <row r="19" spans="1:3" ht="14.25">
      <c r="A19" s="11"/>
      <c r="B19" s="11"/>
      <c r="C19" s="40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52"/>
    </row>
    <row r="27" spans="1:3" ht="14.25">
      <c r="A27" s="11"/>
      <c r="B27" s="11"/>
      <c r="C27" s="52"/>
    </row>
    <row r="28" spans="1:3" ht="12.75">
      <c r="A28" s="1"/>
      <c r="B28" s="1"/>
      <c r="C28" s="52"/>
    </row>
    <row r="29" spans="1:3" ht="12.75">
      <c r="A29" s="1"/>
      <c r="B29" s="1"/>
      <c r="C29" s="52"/>
    </row>
    <row r="30" spans="1:3" ht="12.75">
      <c r="A30" s="1"/>
      <c r="B30" s="1"/>
      <c r="C30" s="52"/>
    </row>
    <row r="31" spans="1:3" ht="12.75">
      <c r="A31" s="1"/>
      <c r="B31" s="1"/>
      <c r="C31" s="52"/>
    </row>
    <row r="32" spans="1:3" ht="12.75">
      <c r="A32" s="1"/>
      <c r="B32" s="1"/>
      <c r="C32" s="52"/>
    </row>
    <row r="33" spans="1:3" ht="12.75">
      <c r="A33" s="1"/>
      <c r="B33" s="1"/>
      <c r="C33" s="52"/>
    </row>
    <row r="34" spans="1:3" ht="12.75">
      <c r="A34" s="1"/>
      <c r="B34" s="1"/>
      <c r="C34" s="52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94" t="s">
        <v>0</v>
      </c>
      <c r="B1" s="94"/>
      <c r="C1" s="94"/>
    </row>
    <row r="2" spans="1:3" ht="15.75">
      <c r="A2" s="95" t="s">
        <v>1</v>
      </c>
      <c r="B2" s="95"/>
      <c r="C2" s="95"/>
    </row>
    <row r="3" spans="1:3" ht="15.75">
      <c r="A3" s="95" t="s">
        <v>2</v>
      </c>
      <c r="B3" s="95"/>
      <c r="C3" s="9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95" t="s">
        <v>24</v>
      </c>
      <c r="B6" s="95"/>
      <c r="C6" s="95"/>
    </row>
    <row r="7" spans="1:3" ht="15.75">
      <c r="A7" s="95" t="s">
        <v>29</v>
      </c>
      <c r="B7" s="95"/>
      <c r="C7" s="95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66</v>
      </c>
      <c r="C10" s="17" t="s">
        <v>69</v>
      </c>
    </row>
    <row r="11" spans="1:3" ht="33.75" customHeight="1" thickBot="1">
      <c r="A11" s="12" t="s">
        <v>28</v>
      </c>
      <c r="B11" s="49">
        <v>4382627155.02</v>
      </c>
      <c r="C11" s="79">
        <v>1211671002.96</v>
      </c>
    </row>
    <row r="12" spans="1:3" ht="33.75" customHeight="1" thickBot="1">
      <c r="A12" s="13" t="s">
        <v>26</v>
      </c>
      <c r="B12" s="38">
        <v>3399592322.69</v>
      </c>
      <c r="C12" s="50">
        <v>3422120322.69</v>
      </c>
    </row>
    <row r="13" spans="1:3" ht="31.5" customHeight="1" thickBot="1">
      <c r="A13" s="13" t="s">
        <v>27</v>
      </c>
      <c r="B13" s="51">
        <f>B12/B11*100</f>
        <v>77.56973619797886</v>
      </c>
      <c r="C13" s="51">
        <f>C12/C11*100</f>
        <v>282.42982743088487</v>
      </c>
    </row>
    <row r="14" spans="1:3" ht="30" customHeight="1" thickBot="1">
      <c r="A14" s="13"/>
      <c r="B14" s="13"/>
      <c r="C14" s="50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47"/>
      <c r="C17" s="47"/>
    </row>
    <row r="18" spans="1:3" ht="14.25">
      <c r="A18" s="11"/>
      <c r="B18" s="11"/>
      <c r="C18" s="47"/>
    </row>
    <row r="19" spans="1:3" ht="14.25">
      <c r="A19" s="11"/>
      <c r="B19" s="11"/>
      <c r="C19" s="40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52"/>
    </row>
    <row r="27" spans="1:3" ht="14.25">
      <c r="A27" s="11"/>
      <c r="B27" s="11"/>
      <c r="C27" s="52"/>
    </row>
    <row r="28" spans="1:3" ht="12.75">
      <c r="A28" s="1"/>
      <c r="B28" s="1"/>
      <c r="C28" s="52"/>
    </row>
    <row r="29" spans="1:3" ht="12.75">
      <c r="A29" s="1"/>
      <c r="B29" s="1"/>
      <c r="C29" s="52"/>
    </row>
    <row r="30" spans="1:3" ht="12.75">
      <c r="A30" s="1"/>
      <c r="B30" s="1"/>
      <c r="C30" s="52"/>
    </row>
    <row r="31" spans="1:3" ht="12.75">
      <c r="A31" s="1"/>
      <c r="B31" s="1"/>
      <c r="C31" s="52"/>
    </row>
    <row r="32" spans="1:3" ht="12.75">
      <c r="A32" s="1"/>
      <c r="B32" s="1"/>
      <c r="C32" s="52"/>
    </row>
    <row r="33" spans="1:3" ht="12.75">
      <c r="A33" s="1"/>
      <c r="B33" s="1"/>
      <c r="C33" s="52"/>
    </row>
    <row r="34" spans="1:3" ht="12.75">
      <c r="A34" s="1"/>
      <c r="B34" s="1"/>
      <c r="C34" s="52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94" t="s">
        <v>0</v>
      </c>
      <c r="B1" s="94"/>
      <c r="C1" s="94"/>
    </row>
    <row r="2" spans="1:3" ht="15.75">
      <c r="A2" s="95" t="s">
        <v>1</v>
      </c>
      <c r="B2" s="95"/>
      <c r="C2" s="95"/>
    </row>
    <row r="3" spans="1:3" ht="15.75">
      <c r="A3" s="95" t="s">
        <v>2</v>
      </c>
      <c r="B3" s="95"/>
      <c r="C3" s="9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95" t="s">
        <v>24</v>
      </c>
      <c r="B6" s="95"/>
      <c r="C6" s="95"/>
    </row>
    <row r="7" spans="1:3" ht="15.75">
      <c r="A7" s="95" t="s">
        <v>29</v>
      </c>
      <c r="B7" s="95"/>
      <c r="C7" s="95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66</v>
      </c>
      <c r="C10" s="17" t="s">
        <v>70</v>
      </c>
    </row>
    <row r="11" spans="1:3" ht="33.75" customHeight="1" thickBot="1">
      <c r="A11" s="12" t="s">
        <v>28</v>
      </c>
      <c r="B11" s="49">
        <v>4382627155.02</v>
      </c>
      <c r="C11" s="50">
        <v>954342402.86</v>
      </c>
    </row>
    <row r="12" spans="1:3" ht="33.75" customHeight="1" thickBot="1">
      <c r="A12" s="13" t="s">
        <v>26</v>
      </c>
      <c r="B12" s="38">
        <v>3399592322.69</v>
      </c>
      <c r="C12" s="50">
        <v>3399592322.69</v>
      </c>
    </row>
    <row r="13" spans="1:3" ht="31.5" customHeight="1" thickBot="1">
      <c r="A13" s="13" t="s">
        <v>27</v>
      </c>
      <c r="B13" s="51">
        <f>B12/B11*100</f>
        <v>77.56973619797886</v>
      </c>
      <c r="C13" s="51">
        <f>C12/C11*100</f>
        <v>356.2235433008118</v>
      </c>
    </row>
    <row r="14" spans="1:3" ht="30" customHeight="1" thickBot="1">
      <c r="A14" s="13"/>
      <c r="B14" s="13"/>
      <c r="C14" s="50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47"/>
      <c r="C17" s="41"/>
    </row>
    <row r="18" spans="1:3" ht="14.25">
      <c r="A18" s="11"/>
      <c r="B18" s="11"/>
      <c r="C18" s="47"/>
    </row>
    <row r="19" spans="1:3" ht="14.25">
      <c r="A19" s="11"/>
      <c r="B19" s="11"/>
      <c r="C19" s="40"/>
    </row>
    <row r="20" spans="1:3" ht="14.25">
      <c r="A20" s="11"/>
      <c r="B20" s="11"/>
      <c r="C20" s="11"/>
    </row>
    <row r="21" spans="1:3" ht="14.25">
      <c r="A21" s="11"/>
      <c r="B21" s="11"/>
      <c r="C21" s="46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52"/>
    </row>
    <row r="27" spans="1:3" ht="14.25">
      <c r="A27" s="11"/>
      <c r="B27" s="11"/>
      <c r="C27" s="52"/>
    </row>
    <row r="28" spans="1:3" ht="12.75">
      <c r="A28" s="1"/>
      <c r="B28" s="1"/>
      <c r="C28" s="52"/>
    </row>
    <row r="29" spans="1:3" ht="12.75">
      <c r="A29" s="1"/>
      <c r="B29" s="1"/>
      <c r="C29" s="52"/>
    </row>
    <row r="30" spans="1:3" ht="12.75">
      <c r="A30" s="1"/>
      <c r="B30" s="1"/>
      <c r="C30" s="52"/>
    </row>
    <row r="31" spans="1:3" ht="12.75">
      <c r="A31" s="1"/>
      <c r="B31" s="1"/>
      <c r="C31" s="52"/>
    </row>
    <row r="32" spans="1:3" ht="12.75">
      <c r="A32" s="1"/>
      <c r="B32" s="1"/>
      <c r="C32" s="52"/>
    </row>
    <row r="33" spans="1:3" ht="12.75">
      <c r="A33" s="1"/>
      <c r="B33" s="1"/>
      <c r="C33" s="52"/>
    </row>
    <row r="34" spans="1:3" ht="12.75">
      <c r="A34" s="1"/>
      <c r="B34" s="1"/>
      <c r="C34" s="52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91"/>
  <sheetViews>
    <sheetView zoomScale="106" zoomScaleNormal="106" zoomScalePageLayoutView="0" workbookViewId="0" topLeftCell="A1">
      <selection activeCell="C11" sqref="C11"/>
    </sheetView>
  </sheetViews>
  <sheetFormatPr defaultColWidth="11.421875" defaultRowHeight="12.75"/>
  <cols>
    <col min="1" max="1" width="33.28125" style="0" customWidth="1"/>
    <col min="2" max="2" width="21.421875" style="0" customWidth="1"/>
    <col min="3" max="9" width="20.7109375" style="0" customWidth="1"/>
  </cols>
  <sheetData>
    <row r="1" spans="1:7" ht="18">
      <c r="A1" s="94" t="s">
        <v>0</v>
      </c>
      <c r="B1" s="94"/>
      <c r="C1" s="94"/>
      <c r="D1" s="94"/>
      <c r="E1" s="94"/>
      <c r="F1" s="94"/>
      <c r="G1" s="94"/>
    </row>
    <row r="2" spans="1:7" ht="15.75">
      <c r="A2" s="95" t="s">
        <v>1</v>
      </c>
      <c r="B2" s="95"/>
      <c r="C2" s="95"/>
      <c r="D2" s="95"/>
      <c r="E2" s="95"/>
      <c r="F2" s="95"/>
      <c r="G2" s="95"/>
    </row>
    <row r="3" spans="1:7" ht="15.75">
      <c r="A3" s="95" t="s">
        <v>2</v>
      </c>
      <c r="B3" s="95"/>
      <c r="C3" s="95"/>
      <c r="D3" s="95"/>
      <c r="E3" s="95"/>
      <c r="F3" s="95"/>
      <c r="G3" s="95"/>
    </row>
    <row r="4" spans="3:5" ht="12.75">
      <c r="C4" s="2"/>
      <c r="D4" s="2"/>
      <c r="E4" s="2"/>
    </row>
    <row r="5" spans="3:5" ht="20.25">
      <c r="C5" s="2"/>
      <c r="D5" s="2"/>
      <c r="E5" s="77">
        <v>2023</v>
      </c>
    </row>
    <row r="6" s="41" customFormat="1" ht="12.75"/>
    <row r="7" s="41" customFormat="1" ht="12.75"/>
    <row r="8" spans="1:9" s="41" customFormat="1" ht="51.75" customHeight="1">
      <c r="A8" s="33" t="s">
        <v>36</v>
      </c>
      <c r="B8" s="34" t="s">
        <v>71</v>
      </c>
      <c r="C8" s="34" t="s">
        <v>40</v>
      </c>
      <c r="D8" s="35" t="s">
        <v>43</v>
      </c>
      <c r="E8" s="34" t="s">
        <v>55</v>
      </c>
      <c r="F8" s="35" t="s">
        <v>39</v>
      </c>
      <c r="G8" s="34" t="s">
        <v>56</v>
      </c>
      <c r="H8" s="35" t="s">
        <v>42</v>
      </c>
      <c r="I8" s="34" t="s">
        <v>57</v>
      </c>
    </row>
    <row r="9" s="41" customFormat="1" ht="12.75"/>
    <row r="10" spans="1:12" s="41" customFormat="1" ht="12.75">
      <c r="A10" s="32" t="s">
        <v>31</v>
      </c>
      <c r="B10" s="40">
        <v>2733982715</v>
      </c>
      <c r="C10" s="40">
        <v>821430052</v>
      </c>
      <c r="D10" s="40"/>
      <c r="E10" s="40">
        <f>SUM(D10-C10)</f>
        <v>-821430052</v>
      </c>
      <c r="F10" s="40"/>
      <c r="G10" s="40">
        <f>SUM(F10-D10)</f>
        <v>0</v>
      </c>
      <c r="H10" s="40"/>
      <c r="I10" s="47">
        <f>SUM(H10-F10)</f>
        <v>0</v>
      </c>
      <c r="J10" s="40"/>
      <c r="K10" s="40"/>
      <c r="L10" s="40"/>
    </row>
    <row r="11" spans="1:12" s="41" customFormat="1" ht="12.75">
      <c r="A11" s="32" t="s">
        <v>32</v>
      </c>
      <c r="B11" s="40">
        <v>1348353135</v>
      </c>
      <c r="C11" s="40">
        <v>753093352</v>
      </c>
      <c r="D11" s="40"/>
      <c r="E11" s="40">
        <f>SUM(D11-C11)</f>
        <v>-753093352</v>
      </c>
      <c r="F11" s="40"/>
      <c r="G11" s="40">
        <f>SUM(F11-D11)</f>
        <v>0</v>
      </c>
      <c r="H11" s="40"/>
      <c r="I11" s="47">
        <f>SUM(H11-F11)</f>
        <v>0</v>
      </c>
      <c r="J11" s="40"/>
      <c r="K11" s="40"/>
      <c r="L11" s="40"/>
    </row>
    <row r="12" spans="1:12" s="41" customFormat="1" ht="12.75">
      <c r="A12" s="32" t="s">
        <v>33</v>
      </c>
      <c r="B12" s="40">
        <v>157658283.01</v>
      </c>
      <c r="C12" s="40">
        <v>30557019.49</v>
      </c>
      <c r="D12" s="40"/>
      <c r="E12" s="40">
        <f>SUM(D12-C12)</f>
        <v>-30557019.49</v>
      </c>
      <c r="F12" s="40"/>
      <c r="G12" s="40">
        <f>SUM(F12-D12)</f>
        <v>0</v>
      </c>
      <c r="H12" s="40"/>
      <c r="I12" s="47">
        <f>SUM(H12-F12)</f>
        <v>0</v>
      </c>
      <c r="J12" s="40"/>
      <c r="K12" s="40"/>
      <c r="L12" s="40"/>
    </row>
    <row r="13" spans="1:12" s="41" customFormat="1" ht="12.75">
      <c r="A13" s="32" t="s">
        <v>34</v>
      </c>
      <c r="B13" s="40">
        <v>62669321.42</v>
      </c>
      <c r="C13" s="40">
        <v>12911804.26</v>
      </c>
      <c r="D13" s="40"/>
      <c r="E13" s="40">
        <f>SUM(D13-C13)</f>
        <v>-12911804.26</v>
      </c>
      <c r="F13" s="40"/>
      <c r="G13" s="40">
        <f>SUM(F13-D13)</f>
        <v>0</v>
      </c>
      <c r="H13" s="40"/>
      <c r="I13" s="47">
        <f>SUM(H13-F13)</f>
        <v>0</v>
      </c>
      <c r="J13" s="40"/>
      <c r="K13" s="40"/>
      <c r="L13" s="40"/>
    </row>
    <row r="14" spans="1:12" s="41" customFormat="1" ht="12.75">
      <c r="A14" s="32" t="s">
        <v>35</v>
      </c>
      <c r="B14" s="42"/>
      <c r="C14" s="42"/>
      <c r="D14" s="42"/>
      <c r="E14" s="42">
        <f>SUM(D14-C14)</f>
        <v>0</v>
      </c>
      <c r="F14" s="42"/>
      <c r="G14" s="42">
        <f>SUM(F14-D14)</f>
        <v>0</v>
      </c>
      <c r="H14" s="42"/>
      <c r="I14" s="48">
        <f>SUM(H14-F14)</f>
        <v>0</v>
      </c>
      <c r="J14" s="40"/>
      <c r="K14" s="40"/>
      <c r="L14" s="40"/>
    </row>
    <row r="15" spans="1:12" s="41" customFormat="1" ht="12.75">
      <c r="A15" s="32" t="s">
        <v>38</v>
      </c>
      <c r="B15" s="40">
        <f aca="true" t="shared" si="0" ref="B15:I15">SUM(B10:B14)</f>
        <v>4302663454.43</v>
      </c>
      <c r="C15" s="40">
        <f t="shared" si="0"/>
        <v>1617992227.75</v>
      </c>
      <c r="D15" s="40">
        <f t="shared" si="0"/>
        <v>0</v>
      </c>
      <c r="E15" s="40">
        <f t="shared" si="0"/>
        <v>-1617992227.75</v>
      </c>
      <c r="F15" s="40">
        <f t="shared" si="0"/>
        <v>0</v>
      </c>
      <c r="G15" s="40">
        <f t="shared" si="0"/>
        <v>0</v>
      </c>
      <c r="H15" s="40">
        <f>SUM(H10:H14)</f>
        <v>0</v>
      </c>
      <c r="I15" s="47">
        <f t="shared" si="0"/>
        <v>0</v>
      </c>
      <c r="J15" s="40"/>
      <c r="K15" s="40"/>
      <c r="L15" s="40"/>
    </row>
    <row r="16" spans="1:12" s="41" customFormat="1" ht="12.75">
      <c r="A16" s="32"/>
      <c r="B16" s="40"/>
      <c r="C16" s="40"/>
      <c r="D16" s="40"/>
      <c r="E16" s="40"/>
      <c r="F16" s="40"/>
      <c r="G16" s="40"/>
      <c r="H16" s="40"/>
      <c r="I16" s="47"/>
      <c r="J16" s="40"/>
      <c r="K16" s="40"/>
      <c r="L16" s="40"/>
    </row>
    <row r="17" spans="1:12" s="41" customFormat="1" ht="13.5" thickBot="1">
      <c r="A17" s="32" t="s">
        <v>37</v>
      </c>
      <c r="B17" s="43">
        <v>816743200</v>
      </c>
      <c r="C17" s="43">
        <v>121425749.97</v>
      </c>
      <c r="D17" s="43"/>
      <c r="E17" s="43">
        <f>SUM(D17-C17)</f>
        <v>-121425749.97</v>
      </c>
      <c r="F17" s="43"/>
      <c r="G17" s="43">
        <f>SUM(F17-D17)</f>
        <v>0</v>
      </c>
      <c r="H17" s="43"/>
      <c r="I17" s="43">
        <f>SUM(H17-F17)</f>
        <v>0</v>
      </c>
      <c r="J17" s="40"/>
      <c r="K17" s="40"/>
      <c r="L17" s="40"/>
    </row>
    <row r="18" spans="1:12" s="41" customFormat="1" ht="13.5" thickTop="1">
      <c r="A18" s="32" t="s">
        <v>3</v>
      </c>
      <c r="B18" s="45">
        <f aca="true" t="shared" si="1" ref="B18:G18">SUM(B15+B17)</f>
        <v>5119406654.43</v>
      </c>
      <c r="C18" s="44">
        <f t="shared" si="1"/>
        <v>1739417977.72</v>
      </c>
      <c r="D18" s="40">
        <f t="shared" si="1"/>
        <v>0</v>
      </c>
      <c r="E18" s="44">
        <f t="shared" si="1"/>
        <v>-1739417977.72</v>
      </c>
      <c r="F18" s="40">
        <f t="shared" si="1"/>
        <v>0</v>
      </c>
      <c r="G18" s="44">
        <f t="shared" si="1"/>
        <v>0</v>
      </c>
      <c r="H18" s="45">
        <f>SUM(H15+H17)</f>
        <v>0</v>
      </c>
      <c r="I18" s="44">
        <f>SUM(I15+I17)</f>
        <v>0</v>
      </c>
      <c r="J18" s="40"/>
      <c r="K18" s="40"/>
      <c r="L18" s="40"/>
    </row>
    <row r="19" spans="2:12" s="41" customFormat="1" ht="12.75">
      <c r="B19" s="47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s="41" customFormat="1" ht="12.75">
      <c r="C20" s="40"/>
      <c r="D20" s="40"/>
      <c r="E20" s="40"/>
      <c r="F20" s="40"/>
      <c r="G20" s="40"/>
      <c r="H20" s="40"/>
      <c r="I20" s="46"/>
      <c r="J20" s="40"/>
      <c r="K20" s="40"/>
      <c r="L20" s="40"/>
    </row>
    <row r="21" spans="3:12" s="41" customFormat="1" ht="12.7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9" s="41" customFormat="1" ht="12.75">
      <c r="A22" s="41" t="s">
        <v>31</v>
      </c>
      <c r="B22" s="47">
        <v>2733982715</v>
      </c>
      <c r="C22" s="47">
        <v>821430052</v>
      </c>
      <c r="D22" s="47"/>
      <c r="E22" s="47"/>
      <c r="F22" s="46"/>
      <c r="G22" s="47">
        <v>663889140</v>
      </c>
      <c r="H22" s="47"/>
      <c r="I22" s="47"/>
    </row>
    <row r="23" spans="1:9" s="41" customFormat="1" ht="12.75">
      <c r="A23" s="41" t="s">
        <v>32</v>
      </c>
      <c r="B23" s="46">
        <v>1567711407</v>
      </c>
      <c r="C23" s="47">
        <v>777163690</v>
      </c>
      <c r="D23" s="47"/>
      <c r="E23" s="47"/>
      <c r="F23" s="46"/>
      <c r="G23" s="46">
        <v>323517761</v>
      </c>
      <c r="H23" s="46"/>
      <c r="I23" s="46"/>
    </row>
    <row r="24" spans="1:9" s="41" customFormat="1" ht="12.75">
      <c r="A24" s="41" t="s">
        <v>33</v>
      </c>
      <c r="B24" s="60">
        <v>722176939</v>
      </c>
      <c r="C24" s="47">
        <v>127136674</v>
      </c>
      <c r="D24" s="47"/>
      <c r="E24" s="47"/>
      <c r="F24" s="59"/>
      <c r="G24" s="60">
        <v>208452335</v>
      </c>
      <c r="H24" s="60"/>
      <c r="I24" s="60"/>
    </row>
    <row r="25" spans="1:9" s="41" customFormat="1" ht="12.75">
      <c r="A25" s="41" t="s">
        <v>34</v>
      </c>
      <c r="B25" s="61">
        <v>95535594</v>
      </c>
      <c r="C25" s="48">
        <v>13687562</v>
      </c>
      <c r="D25" s="48"/>
      <c r="E25" s="48"/>
      <c r="F25" s="58"/>
      <c r="G25" s="61">
        <v>15811766</v>
      </c>
      <c r="H25" s="61"/>
      <c r="I25" s="61"/>
    </row>
    <row r="26" spans="1:9" s="41" customFormat="1" ht="12.75">
      <c r="A26" s="32" t="s">
        <v>3</v>
      </c>
      <c r="B26" s="47">
        <f>SUM(B22:B25)</f>
        <v>5119406655</v>
      </c>
      <c r="C26" s="47">
        <f>SUM(C22:C25)</f>
        <v>1739417978</v>
      </c>
      <c r="D26" s="46">
        <f aca="true" t="shared" si="2" ref="D26:I26">SUM(D22:D25)</f>
        <v>0</v>
      </c>
      <c r="E26" s="47">
        <f t="shared" si="2"/>
        <v>0</v>
      </c>
      <c r="F26" s="46">
        <f t="shared" si="2"/>
        <v>0</v>
      </c>
      <c r="G26" s="47">
        <f t="shared" si="2"/>
        <v>1211671002</v>
      </c>
      <c r="H26" s="46">
        <f t="shared" si="2"/>
        <v>0</v>
      </c>
      <c r="I26" s="47">
        <f t="shared" si="2"/>
        <v>0</v>
      </c>
    </row>
    <row r="27" spans="2:9" s="41" customFormat="1" ht="12.75">
      <c r="B27" s="47">
        <f>SUM(B18-B26)</f>
        <v>-0.5699996948242188</v>
      </c>
      <c r="C27" s="47"/>
      <c r="D27" s="46"/>
      <c r="E27" s="47"/>
      <c r="F27" s="46"/>
      <c r="G27" s="47"/>
      <c r="H27" s="46"/>
      <c r="I27" s="47"/>
    </row>
    <row r="28" spans="2:9" s="41" customFormat="1" ht="12.75">
      <c r="B28" s="47"/>
      <c r="C28" s="47"/>
      <c r="D28" s="46"/>
      <c r="E28" s="47"/>
      <c r="F28" s="46"/>
      <c r="G28" s="47"/>
      <c r="H28" s="46"/>
      <c r="I28" s="47">
        <v>954342402.14</v>
      </c>
    </row>
    <row r="29" spans="2:9" s="41" customFormat="1" ht="12.75">
      <c r="B29" s="47"/>
      <c r="C29" s="47">
        <f>SUM(C18-C26)</f>
        <v>-0.2799999713897705</v>
      </c>
      <c r="D29" s="46"/>
      <c r="E29" s="47"/>
      <c r="F29" s="46"/>
      <c r="G29" s="47"/>
      <c r="H29" s="46"/>
      <c r="I29" s="47"/>
    </row>
    <row r="30" spans="2:9" s="41" customFormat="1" ht="12.75">
      <c r="B30" s="47"/>
      <c r="C30" s="47"/>
      <c r="G30" s="47"/>
      <c r="H30" s="46"/>
      <c r="I30" s="47">
        <f>SUM(C15+E15+G15+I15)</f>
        <v>0</v>
      </c>
    </row>
    <row r="31" spans="2:9" s="41" customFormat="1" ht="12.75">
      <c r="B31" s="47">
        <v>5119406654.43</v>
      </c>
      <c r="C31" s="46">
        <v>1739417978</v>
      </c>
      <c r="E31" s="46"/>
      <c r="F31" s="46"/>
      <c r="G31" s="46"/>
      <c r="H31" s="46"/>
      <c r="I31" s="44">
        <f>SUM(C18+E18+G18+I18)</f>
        <v>0</v>
      </c>
    </row>
    <row r="32" spans="5:9" s="41" customFormat="1" ht="12.75">
      <c r="E32" s="46"/>
      <c r="F32" s="46"/>
      <c r="G32" s="46"/>
      <c r="I32" s="46">
        <f>SUM(I30-I31)</f>
        <v>0</v>
      </c>
    </row>
    <row r="33" spans="2:9" s="41" customFormat="1" ht="12.75">
      <c r="B33" s="47"/>
      <c r="C33" s="47"/>
      <c r="E33" s="66"/>
      <c r="F33" s="66"/>
      <c r="G33" s="66"/>
      <c r="H33" s="66"/>
      <c r="I33" s="47"/>
    </row>
    <row r="34" spans="5:9" s="41" customFormat="1" ht="12.75">
      <c r="E34" s="66"/>
      <c r="F34" s="66"/>
      <c r="G34" s="66"/>
      <c r="H34" s="66"/>
      <c r="I34" s="47"/>
    </row>
    <row r="35" spans="5:8" s="41" customFormat="1" ht="12.75">
      <c r="E35" s="66"/>
      <c r="F35" s="66"/>
      <c r="G35" s="66"/>
      <c r="H35" s="66"/>
    </row>
    <row r="36" spans="5:8" s="41" customFormat="1" ht="12.75">
      <c r="E36" s="66"/>
      <c r="F36" s="66"/>
      <c r="G36" s="66"/>
      <c r="H36" s="66"/>
    </row>
    <row r="37" spans="3:9" s="41" customFormat="1" ht="12.75">
      <c r="C37" s="57"/>
      <c r="D37" s="57"/>
      <c r="E37" s="66"/>
      <c r="F37" s="66"/>
      <c r="G37" s="66"/>
      <c r="H37" s="66"/>
      <c r="I37" s="62"/>
    </row>
    <row r="38" spans="3:9" s="41" customFormat="1" ht="12.75">
      <c r="C38" s="57"/>
      <c r="D38" s="57"/>
      <c r="E38" s="67"/>
      <c r="F38" s="66"/>
      <c r="G38" s="66"/>
      <c r="H38" s="66"/>
      <c r="I38" s="62"/>
    </row>
    <row r="39" spans="3:9" s="41" customFormat="1" ht="12.75">
      <c r="C39" s="47"/>
      <c r="D39" s="57"/>
      <c r="E39" s="57"/>
      <c r="F39" s="47"/>
      <c r="G39" s="47"/>
      <c r="H39" s="47"/>
      <c r="I39" s="62"/>
    </row>
    <row r="40" spans="3:9" s="41" customFormat="1" ht="12.75">
      <c r="C40" s="57"/>
      <c r="D40" s="57"/>
      <c r="E40" s="57"/>
      <c r="F40" s="47"/>
      <c r="G40" s="47"/>
      <c r="H40" s="47"/>
      <c r="I40" s="62"/>
    </row>
    <row r="41" spans="3:8" s="41" customFormat="1" ht="12.75">
      <c r="C41" s="57" t="s">
        <v>58</v>
      </c>
      <c r="D41" s="57"/>
      <c r="E41" s="57"/>
      <c r="F41" s="47"/>
      <c r="G41" s="47"/>
      <c r="H41" s="47"/>
    </row>
    <row r="42" spans="3:9" s="41" customFormat="1" ht="12.75">
      <c r="C42" s="57"/>
      <c r="D42" s="57"/>
      <c r="E42" s="57"/>
      <c r="F42" s="47"/>
      <c r="G42" s="47"/>
      <c r="H42" s="47"/>
      <c r="I42" s="62"/>
    </row>
    <row r="43" spans="3:8" s="41" customFormat="1" ht="12.75">
      <c r="C43" s="57"/>
      <c r="D43" s="57"/>
      <c r="E43" s="57"/>
      <c r="F43" s="47"/>
      <c r="G43" s="47"/>
      <c r="H43" s="47"/>
    </row>
    <row r="44" spans="6:8" s="41" customFormat="1" ht="12.75">
      <c r="F44" s="47"/>
      <c r="G44" s="47"/>
      <c r="H44" s="47"/>
    </row>
    <row r="45" spans="6:8" s="41" customFormat="1" ht="12.75">
      <c r="F45" s="47"/>
      <c r="G45" s="47"/>
      <c r="H45" s="47"/>
    </row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/>
    <row r="56" s="41" customFormat="1" ht="12.75"/>
    <row r="57" s="41" customFormat="1" ht="12.75"/>
    <row r="58" s="41" customFormat="1" ht="12.75"/>
    <row r="59" s="41" customFormat="1" ht="12.75"/>
    <row r="60" s="41" customFormat="1" ht="12.75"/>
    <row r="61" s="41" customFormat="1" ht="12.75"/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</sheetData>
  <sheetProtection/>
  <mergeCells count="3">
    <mergeCell ref="A1:G1"/>
    <mergeCell ref="A2:G2"/>
    <mergeCell ref="A3:G3"/>
  </mergeCells>
  <printOptions horizontalCentered="1"/>
  <pageMargins left="0" right="0" top="0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CARLOS DE JESÚS MORENO CRUZ</cp:lastModifiedBy>
  <cp:lastPrinted>2023-04-17T17:40:29Z</cp:lastPrinted>
  <dcterms:created xsi:type="dcterms:W3CDTF">2003-03-23T06:53:35Z</dcterms:created>
  <dcterms:modified xsi:type="dcterms:W3CDTF">2023-04-24T15:35:56Z</dcterms:modified>
  <cp:category/>
  <cp:version/>
  <cp:contentType/>
  <cp:contentStatus/>
</cp:coreProperties>
</file>